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qilah.hamid\Documents\SMAA memangku\New Edata Admin Data 25.6.2025\Government Finance\"/>
    </mc:Choice>
  </mc:AlternateContent>
  <xr:revisionPtr revIDLastSave="0" documentId="13_ncr:1_{0F4C3008-6457-4E12-97BE-C961AF2E46AC}" xr6:coauthVersionLast="36" xr6:coauthVersionMax="36" xr10:uidLastSave="{00000000-0000-0000-0000-000000000000}"/>
  <bookViews>
    <workbookView xWindow="0" yWindow="0" windowWidth="19200" windowHeight="6525" activeTab="1" xr2:uid="{00000000-000D-0000-FFFF-FFFF00000000}"/>
  </bookViews>
  <sheets>
    <sheet name="Metadata" sheetId="3" r:id="rId1"/>
    <sheet name="Data" sheetId="2" r:id="rId2"/>
  </sheets>
  <definedNames>
    <definedName name="__a20">#REF!</definedName>
    <definedName name="_a20">#REF!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2" l="1"/>
  <c r="G12" i="2"/>
  <c r="G11" i="2"/>
  <c r="G10" i="2"/>
  <c r="G9" i="2"/>
  <c r="G8" i="2"/>
  <c r="G7" i="2"/>
  <c r="G6" i="2"/>
  <c r="G5" i="2" s="1"/>
  <c r="F5" i="2" a="1"/>
  <c r="F5" i="2" s="1"/>
  <c r="E5" i="2" a="1"/>
  <c r="E5" i="2" s="1"/>
  <c r="D5" i="2" a="1"/>
  <c r="D5" i="2" s="1"/>
  <c r="C5" i="2" a="1"/>
  <c r="C5" i="2" s="1"/>
  <c r="B5" i="2" a="1"/>
  <c r="B5" i="2" s="1"/>
</calcChain>
</file>

<file path=xl/sharedStrings.xml><?xml version="1.0" encoding="utf-8"?>
<sst xmlns="http://schemas.openxmlformats.org/spreadsheetml/2006/main" count="69" uniqueCount="61">
  <si>
    <t>Human Capacity Building</t>
  </si>
  <si>
    <t>Science and Technology, Research and Development and Innovation</t>
  </si>
  <si>
    <t>-</t>
  </si>
  <si>
    <t>Information Technology and Info-Communication</t>
  </si>
  <si>
    <t>Miscellaneous</t>
  </si>
  <si>
    <t>Security</t>
  </si>
  <si>
    <t>Public Building</t>
  </si>
  <si>
    <t>Transportation and Communication</t>
  </si>
  <si>
    <t>Social Services</t>
  </si>
  <si>
    <t>Industry and Trade</t>
  </si>
  <si>
    <t>(Apr 18 - Mac 19)</t>
  </si>
  <si>
    <t>(Apr 17 - Mac 18)</t>
  </si>
  <si>
    <t>(Apr 16 - Mac 17)</t>
  </si>
  <si>
    <t>(Apr 15 - Mac 16)</t>
  </si>
  <si>
    <t>(Apr 14 - Mac 15)</t>
  </si>
  <si>
    <t>(Apr 13 - Mac 14)</t>
  </si>
  <si>
    <t>(Apr 12 - Mac 13)</t>
  </si>
  <si>
    <t>2018/19</t>
  </si>
  <si>
    <t>2017/18</t>
  </si>
  <si>
    <t>2016/17</t>
  </si>
  <si>
    <t>2015/16</t>
  </si>
  <si>
    <r>
      <t>2014/15</t>
    </r>
    <r>
      <rPr>
        <b/>
        <sz val="12"/>
        <color indexed="12"/>
        <rFont val="Tahoma"/>
        <family val="2"/>
      </rPr>
      <t/>
    </r>
  </si>
  <si>
    <t xml:space="preserve">2013/14 </t>
  </si>
  <si>
    <t>2012/13</t>
  </si>
  <si>
    <t>Year</t>
  </si>
  <si>
    <t>2019/20</t>
  </si>
  <si>
    <t>(Apr 19 - Mac 20)</t>
  </si>
  <si>
    <t>BND Million</t>
  </si>
  <si>
    <t>Source   :  National Development Plan Division, Ministry of Finance and Economy</t>
  </si>
  <si>
    <t>National Development Plan Expenditure</t>
  </si>
  <si>
    <t>2020/21</t>
  </si>
  <si>
    <t>(Apr 20 - Mac 21)</t>
  </si>
  <si>
    <t>(Apr 21 - Mac 22)</t>
  </si>
  <si>
    <t>Public Utilities</t>
  </si>
  <si>
    <t>2021/22</t>
  </si>
  <si>
    <r>
      <t xml:space="preserve">2022/23 </t>
    </r>
    <r>
      <rPr>
        <b/>
        <vertAlign val="superscript"/>
        <sz val="12"/>
        <color theme="1"/>
        <rFont val="Arial"/>
        <family val="2"/>
      </rPr>
      <t>P</t>
    </r>
  </si>
  <si>
    <t>(Apr 22 - Mac 23)</t>
  </si>
  <si>
    <t>Total National Development Plan (NDP) Expenditure</t>
  </si>
  <si>
    <t>Title of dataset:</t>
  </si>
  <si>
    <t>Definition / Concept:</t>
  </si>
  <si>
    <t>Frequency:</t>
  </si>
  <si>
    <t xml:space="preserve">Annual
</t>
  </si>
  <si>
    <t>Unit of measure:</t>
  </si>
  <si>
    <t xml:space="preserve">BND Million
</t>
  </si>
  <si>
    <t>Level of disaggregation:</t>
  </si>
  <si>
    <t>Footnote:</t>
  </si>
  <si>
    <t xml:space="preserve"> - 
</t>
  </si>
  <si>
    <t>Data source:</t>
  </si>
  <si>
    <t>Availability (start &amp; end periods):</t>
  </si>
  <si>
    <t>URL for direct access to data series/ statistical table:</t>
  </si>
  <si>
    <t xml:space="preserve">Formats for download: </t>
  </si>
  <si>
    <t xml:space="preserve">xlsx
</t>
  </si>
  <si>
    <t xml:space="preserve">URL to terms of use: </t>
  </si>
  <si>
    <t>Data last updated:</t>
  </si>
  <si>
    <t>25/5/2024</t>
  </si>
  <si>
    <t xml:space="preserve">National Development Plan Division, Ministry of Finance and Economy
</t>
  </si>
  <si>
    <t xml:space="preserve"> - National Development Plan (NDP) Expenditure by Sector
</t>
  </si>
  <si>
    <t>The National Development Plan (NDP) Expenditure refers to the allocation of financial resources towards various sectors and initiatives as part of a Brunei Darussalam’s strategic plan for economic and social development for every five years. The following categories are typical areas where NDP expenditure might be directed:
Industry and Trade: Funds allocated to develop and support industries, enhance trade infrastructure, promote exports, and encourage economic diversification.
Social Services: Expenditures aimed at improving healthcare, education, housing, and other services that enhance the quality of life for citizens.
Transportation and Communication: Investments in infrastructure such as roads, bridges, airports, seaports, and communication networks to improve connectivity and mobility.
Public Utilities: Funding for essential services including water supply, sewage, electricity, and waste management systems.
Public Building: Construction and maintenance of government buildings, schools, hospitals, and other public infrastructure.
Security: Expenditures related to national defense, public safety, law enforcement, and emergency services.
Miscellaneous: Funds allocated for diverse projects and activities that do not fall under other specified categories.
Information Technology and Info-Communication: Investments in IT infrastructure, digital services, telecommunication networks, and initiatives aimed at advancing the digital economy.
Science and Technology, Research and Development, and Innovation: Funding for research institutions, innovation programs, technological advancements, and scientific projects to foster development and competitiveness.
Human Capacity Building: Expenditures focused on education, training, skill development, and other initiatives aimed at enhancing the capabilities and productivity of the workforce.</t>
  </si>
  <si>
    <t>https://deps.mofe.gov.bn/SitePages/Terms%20Of%20Use.aspx</t>
  </si>
  <si>
    <t xml:space="preserve">http://www.deps.mofe.gov.bn/SitePages/eData%20library.aspx
</t>
  </si>
  <si>
    <t xml:space="preserve">2012/13 - 2022/23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</si>
</sst>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#.#,,;"/>
    <numFmt numFmtId="166" formatCode="_(* #,##0.0_);_(* \(#,##0.0\);_(* &quot;-&quot;??_);_(@_)"/>
    <numFmt numFmtId="167" formatCode="#,##0.0_);\(#,##0.0\)"/>
    <numFmt numFmtId="168" formatCode="#.0,,;"/>
    <numFmt numFmtId="169" formatCode="0.0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2"/>
      <color indexed="63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2"/>
      <color indexed="12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b/>
      <vertAlign val="superscript"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0" fontId="1" fillId="0" borderId="0"/>
    <xf numFmtId="0" fontId="17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55">
    <xf numFmtId="0" fontId="0" fillId="0" borderId="0" xfId="0"/>
    <xf numFmtId="0" fontId="3" fillId="0" borderId="0" xfId="1" applyFont="1" applyFill="1" applyAlignment="1">
      <alignment vertical="center"/>
    </xf>
    <xf numFmtId="164" fontId="3" fillId="0" borderId="0" xfId="2" applyNumberFormat="1" applyFont="1" applyFill="1" applyAlignment="1">
      <alignment vertical="center"/>
    </xf>
    <xf numFmtId="3" fontId="4" fillId="0" borderId="0" xfId="1" applyNumberFormat="1" applyFont="1" applyFill="1" applyBorder="1" applyAlignment="1">
      <alignment vertical="center" wrapText="1"/>
    </xf>
    <xf numFmtId="0" fontId="5" fillId="0" borderId="0" xfId="3" applyFont="1" applyFill="1" applyAlignment="1" applyProtection="1">
      <alignment horizontal="left" vertical="center"/>
    </xf>
    <xf numFmtId="0" fontId="5" fillId="0" borderId="0" xfId="3" applyFont="1" applyFill="1" applyAlignment="1">
      <alignment vertical="center"/>
    </xf>
    <xf numFmtId="3" fontId="4" fillId="0" borderId="0" xfId="4" applyNumberFormat="1" applyFont="1" applyFill="1" applyBorder="1" applyAlignment="1">
      <alignment horizontal="left" vertical="center" wrapText="1"/>
    </xf>
    <xf numFmtId="166" fontId="7" fillId="2" borderId="1" xfId="0" applyNumberFormat="1" applyFont="1" applyFill="1" applyBorder="1" applyAlignment="1">
      <alignment horizontal="right" vertical="center"/>
    </xf>
    <xf numFmtId="1" fontId="4" fillId="0" borderId="2" xfId="4" applyNumberFormat="1" applyFont="1" applyFill="1" applyBorder="1" applyAlignment="1">
      <alignment horizontal="left" vertical="center" indent="2"/>
    </xf>
    <xf numFmtId="165" fontId="4" fillId="2" borderId="2" xfId="0" applyNumberFormat="1" applyFont="1" applyFill="1" applyBorder="1" applyAlignment="1">
      <alignment horizontal="right" vertical="center"/>
    </xf>
    <xf numFmtId="166" fontId="7" fillId="2" borderId="2" xfId="0" applyNumberFormat="1" applyFont="1" applyFill="1" applyBorder="1" applyAlignment="1">
      <alignment horizontal="right" vertical="center"/>
    </xf>
    <xf numFmtId="167" fontId="4" fillId="0" borderId="2" xfId="1" applyNumberFormat="1" applyFont="1" applyFill="1" applyBorder="1" applyAlignment="1">
      <alignment horizontal="right" vertical="center"/>
    </xf>
    <xf numFmtId="167" fontId="4" fillId="0" borderId="2" xfId="1" applyNumberFormat="1" applyFont="1" applyFill="1" applyBorder="1" applyAlignment="1">
      <alignment horizontal="right" vertical="center" wrapText="1"/>
    </xf>
    <xf numFmtId="168" fontId="4" fillId="2" borderId="3" xfId="0" applyNumberFormat="1" applyFont="1" applyFill="1" applyBorder="1" applyAlignment="1">
      <alignment horizontal="right" vertical="center"/>
    </xf>
    <xf numFmtId="167" fontId="7" fillId="2" borderId="3" xfId="0" applyNumberFormat="1" applyFont="1" applyFill="1" applyBorder="1" applyAlignment="1">
      <alignment horizontal="right" vertical="center"/>
    </xf>
    <xf numFmtId="167" fontId="4" fillId="0" borderId="3" xfId="1" applyNumberFormat="1" applyFont="1" applyFill="1" applyBorder="1" applyAlignment="1">
      <alignment horizontal="right" vertical="center"/>
    </xf>
    <xf numFmtId="167" fontId="4" fillId="0" borderId="3" xfId="1" applyNumberFormat="1" applyFont="1" applyFill="1" applyBorder="1" applyAlignment="1">
      <alignment horizontal="right" vertical="center" wrapText="1"/>
    </xf>
    <xf numFmtId="1" fontId="4" fillId="0" borderId="3" xfId="4" applyNumberFormat="1" applyFont="1" applyFill="1" applyBorder="1" applyAlignment="1">
      <alignment horizontal="left" vertical="center" indent="2"/>
    </xf>
    <xf numFmtId="165" fontId="4" fillId="2" borderId="3" xfId="0" applyNumberFormat="1" applyFont="1" applyFill="1" applyBorder="1" applyAlignment="1">
      <alignment horizontal="right" vertical="center"/>
    </xf>
    <xf numFmtId="166" fontId="7" fillId="2" borderId="3" xfId="0" applyNumberFormat="1" applyFont="1" applyFill="1" applyBorder="1" applyAlignment="1">
      <alignment horizontal="right" vertical="center"/>
    </xf>
    <xf numFmtId="1" fontId="4" fillId="0" borderId="3" xfId="4" applyNumberFormat="1" applyFont="1" applyFill="1" applyBorder="1" applyAlignment="1">
      <alignment horizontal="left" vertical="center" wrapText="1" indent="2"/>
    </xf>
    <xf numFmtId="167" fontId="3" fillId="0" borderId="3" xfId="1" applyNumberFormat="1" applyFont="1" applyFill="1" applyBorder="1" applyAlignment="1">
      <alignment horizontal="right" vertical="center"/>
    </xf>
    <xf numFmtId="167" fontId="4" fillId="0" borderId="3" xfId="4" applyNumberFormat="1" applyFont="1" applyFill="1" applyBorder="1" applyAlignment="1">
      <alignment horizontal="right" vertical="center" wrapText="1"/>
    </xf>
    <xf numFmtId="3" fontId="8" fillId="0" borderId="4" xfId="4" applyNumberFormat="1" applyFont="1" applyFill="1" applyBorder="1" applyAlignment="1">
      <alignment horizontal="left" vertical="center"/>
    </xf>
    <xf numFmtId="0" fontId="10" fillId="0" borderId="0" xfId="1" applyFont="1" applyFill="1" applyAlignment="1">
      <alignment horizontal="center" vertical="center"/>
    </xf>
    <xf numFmtId="0" fontId="10" fillId="0" borderId="4" xfId="0" applyFont="1" applyFill="1" applyBorder="1" applyAlignment="1">
      <alignment horizontal="left" vertical="center" indent="1"/>
    </xf>
    <xf numFmtId="0" fontId="13" fillId="0" borderId="9" xfId="1" applyFont="1" applyFill="1" applyBorder="1" applyAlignment="1">
      <alignment vertical="center"/>
    </xf>
    <xf numFmtId="0" fontId="14" fillId="0" borderId="9" xfId="1" applyFont="1" applyFill="1" applyBorder="1" applyAlignment="1">
      <alignment vertical="center"/>
    </xf>
    <xf numFmtId="0" fontId="10" fillId="0" borderId="9" xfId="1" applyFont="1" applyFill="1" applyBorder="1" applyAlignment="1">
      <alignment horizontal="center" vertical="center"/>
    </xf>
    <xf numFmtId="0" fontId="10" fillId="0" borderId="0" xfId="1" applyFont="1" applyFill="1" applyBorder="1" applyAlignment="1">
      <alignment horizontal="center" vertical="center"/>
    </xf>
    <xf numFmtId="167" fontId="4" fillId="2" borderId="3" xfId="1" applyNumberFormat="1" applyFont="1" applyFill="1" applyBorder="1" applyAlignment="1">
      <alignment horizontal="right" vertical="center" wrapText="1"/>
    </xf>
    <xf numFmtId="165" fontId="4" fillId="2" borderId="3" xfId="1" applyNumberFormat="1" applyFont="1" applyFill="1" applyBorder="1" applyAlignment="1">
      <alignment horizontal="right" vertical="center" wrapText="1"/>
    </xf>
    <xf numFmtId="169" fontId="7" fillId="0" borderId="3" xfId="1" applyNumberFormat="1" applyFont="1" applyFill="1" applyBorder="1" applyAlignment="1">
      <alignment horizontal="right" vertical="center" wrapText="1"/>
    </xf>
    <xf numFmtId="0" fontId="3" fillId="0" borderId="9" xfId="1" applyFont="1" applyFill="1" applyBorder="1" applyAlignment="1">
      <alignment horizontal="right" vertical="center"/>
    </xf>
    <xf numFmtId="1" fontId="4" fillId="0" borderId="1" xfId="4" applyNumberFormat="1" applyFont="1" applyFill="1" applyBorder="1" applyAlignment="1">
      <alignment horizontal="left" vertical="center" indent="2"/>
    </xf>
    <xf numFmtId="166" fontId="3" fillId="0" borderId="0" xfId="1" applyNumberFormat="1" applyFont="1" applyFill="1" applyAlignment="1">
      <alignment vertical="center"/>
    </xf>
    <xf numFmtId="0" fontId="7" fillId="0" borderId="0" xfId="3" applyFont="1" applyFill="1" applyAlignment="1" applyProtection="1">
      <alignment vertical="center"/>
    </xf>
    <xf numFmtId="0" fontId="10" fillId="0" borderId="0" xfId="1" applyFont="1" applyFill="1" applyBorder="1" applyAlignment="1">
      <alignment horizontal="centerContinuous" vertical="center"/>
    </xf>
    <xf numFmtId="0" fontId="3" fillId="0" borderId="0" xfId="1" applyFont="1" applyFill="1" applyAlignment="1">
      <alignment horizontal="centerContinuous" vertical="center"/>
    </xf>
    <xf numFmtId="0" fontId="7" fillId="0" borderId="1" xfId="7" applyFont="1" applyFill="1" applyBorder="1" applyAlignment="1">
      <alignment vertical="top"/>
    </xf>
    <xf numFmtId="0" fontId="7" fillId="0" borderId="1" xfId="7" applyFont="1" applyFill="1" applyBorder="1" applyAlignment="1">
      <alignment wrapText="1"/>
    </xf>
    <xf numFmtId="0" fontId="7" fillId="0" borderId="0" xfId="7" applyFont="1"/>
    <xf numFmtId="0" fontId="4" fillId="0" borderId="1" xfId="7" applyFont="1" applyFill="1" applyBorder="1" applyAlignment="1">
      <alignment horizontal="left" vertical="top" wrapText="1"/>
    </xf>
    <xf numFmtId="0" fontId="7" fillId="0" borderId="1" xfId="7" applyFont="1" applyFill="1" applyBorder="1" applyAlignment="1">
      <alignment horizontal="justify" vertical="top" wrapText="1"/>
    </xf>
    <xf numFmtId="0" fontId="4" fillId="0" borderId="1" xfId="8" applyFont="1" applyFill="1" applyBorder="1" applyAlignment="1">
      <alignment wrapText="1"/>
    </xf>
    <xf numFmtId="0" fontId="7" fillId="0" borderId="1" xfId="7" applyFont="1" applyBorder="1" applyAlignment="1">
      <alignment horizontal="left" vertical="top"/>
    </xf>
    <xf numFmtId="14" fontId="7" fillId="0" borderId="1" xfId="7" applyNumberFormat="1" applyFont="1" applyBorder="1" applyAlignment="1">
      <alignment horizontal="left" vertical="top"/>
    </xf>
    <xf numFmtId="0" fontId="18" fillId="0" borderId="1" xfId="9" quotePrefix="1" applyFont="1" applyFill="1" applyBorder="1" applyAlignment="1">
      <alignment vertical="top" wrapText="1"/>
    </xf>
    <xf numFmtId="0" fontId="8" fillId="0" borderId="8" xfId="6" applyFont="1" applyFill="1" applyBorder="1" applyAlignment="1">
      <alignment horizontal="center" vertical="center"/>
    </xf>
    <xf numFmtId="0" fontId="8" fillId="0" borderId="6" xfId="6" applyFont="1" applyFill="1" applyBorder="1" applyAlignment="1">
      <alignment horizontal="center" vertical="center"/>
    </xf>
    <xf numFmtId="0" fontId="8" fillId="0" borderId="7" xfId="6" applyFont="1" applyFill="1" applyBorder="1" applyAlignment="1">
      <alignment horizontal="center" vertical="center"/>
    </xf>
    <xf numFmtId="0" fontId="9" fillId="0" borderId="6" xfId="6" applyFont="1" applyFill="1" applyBorder="1" applyAlignment="1">
      <alignment horizontal="center" vertical="center"/>
    </xf>
    <xf numFmtId="3" fontId="11" fillId="0" borderId="5" xfId="1" applyNumberFormat="1" applyFont="1" applyFill="1" applyBorder="1" applyAlignment="1">
      <alignment horizontal="center" vertical="center" wrapText="1"/>
    </xf>
    <xf numFmtId="3" fontId="11" fillId="0" borderId="4" xfId="4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/>
    </xf>
  </cellXfs>
  <cellStyles count="10">
    <cellStyle name="Comma 6" xfId="2" xr:uid="{00000000-0005-0000-0000-000000000000}"/>
    <cellStyle name="Hyperlink" xfId="9" builtinId="8"/>
    <cellStyle name="Hyperlink 2" xfId="8" xr:uid="{020918C6-947C-4BD7-9C97-76FB2FD516BA}"/>
    <cellStyle name="Normal" xfId="0" builtinId="0"/>
    <cellStyle name="Normal 2" xfId="7" xr:uid="{573FADF1-B489-4A57-9664-5C213297B7D4}"/>
    <cellStyle name="Normal 2 3" xfId="4" xr:uid="{00000000-0005-0000-0000-000002000000}"/>
    <cellStyle name="Normal 2 3 2" xfId="5" xr:uid="{00000000-0005-0000-0000-000003000000}"/>
    <cellStyle name="Normal 4" xfId="1" xr:uid="{00000000-0005-0000-0000-000004000000}"/>
    <cellStyle name="Normal_1" xfId="3" xr:uid="{00000000-0005-0000-0000-000005000000}"/>
    <cellStyle name="Normal_8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eps.mofe.gov.bn/SitePages/Terms%20Of%20Use.aspx" TargetMode="External"/><Relationship Id="rId1" Type="http://schemas.openxmlformats.org/officeDocument/2006/relationships/hyperlink" Target="http://www.deps.mofe.gov.bn/SitePages/eData%20library.asp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916CB-9E5F-45E8-B170-7CEBFE17ED18}">
  <dimension ref="B2:C13"/>
  <sheetViews>
    <sheetView zoomScale="80" zoomScaleNormal="80" workbookViewId="0">
      <selection activeCell="B3" sqref="B3"/>
    </sheetView>
  </sheetViews>
  <sheetFormatPr defaultColWidth="9.140625" defaultRowHeight="15" x14ac:dyDescent="0.2"/>
  <cols>
    <col min="1" max="1" width="5.7109375" style="41" customWidth="1"/>
    <col min="2" max="2" width="52.7109375" style="41" customWidth="1"/>
    <col min="3" max="3" width="175.28515625" style="41" customWidth="1"/>
    <col min="4" max="16384" width="9.140625" style="41"/>
  </cols>
  <sheetData>
    <row r="2" spans="2:3" ht="18" customHeight="1" x14ac:dyDescent="0.2">
      <c r="B2" s="39" t="s">
        <v>38</v>
      </c>
      <c r="C2" s="40" t="s">
        <v>29</v>
      </c>
    </row>
    <row r="3" spans="2:3" ht="393.75" customHeight="1" x14ac:dyDescent="0.2">
      <c r="B3" s="39" t="s">
        <v>39</v>
      </c>
      <c r="C3" s="42" t="s">
        <v>57</v>
      </c>
    </row>
    <row r="4" spans="2:3" ht="30" x14ac:dyDescent="0.2">
      <c r="B4" s="39" t="s">
        <v>40</v>
      </c>
      <c r="C4" s="40" t="s">
        <v>41</v>
      </c>
    </row>
    <row r="5" spans="2:3" ht="30" x14ac:dyDescent="0.2">
      <c r="B5" s="39" t="s">
        <v>42</v>
      </c>
      <c r="C5" s="40" t="s">
        <v>43</v>
      </c>
    </row>
    <row r="6" spans="2:3" ht="30" x14ac:dyDescent="0.2">
      <c r="B6" s="39" t="s">
        <v>44</v>
      </c>
      <c r="C6" s="40" t="s">
        <v>56</v>
      </c>
    </row>
    <row r="7" spans="2:3" ht="30" x14ac:dyDescent="0.2">
      <c r="B7" s="39" t="s">
        <v>45</v>
      </c>
      <c r="C7" s="43" t="s">
        <v>46</v>
      </c>
    </row>
    <row r="8" spans="2:3" ht="30" x14ac:dyDescent="0.2">
      <c r="B8" s="39" t="s">
        <v>47</v>
      </c>
      <c r="C8" s="40" t="s">
        <v>55</v>
      </c>
    </row>
    <row r="9" spans="2:3" ht="30" x14ac:dyDescent="0.2">
      <c r="B9" s="39" t="s">
        <v>48</v>
      </c>
      <c r="C9" s="44" t="s">
        <v>60</v>
      </c>
    </row>
    <row r="10" spans="2:3" ht="30" x14ac:dyDescent="0.2">
      <c r="B10" s="39" t="s">
        <v>49</v>
      </c>
      <c r="C10" s="47" t="s">
        <v>59</v>
      </c>
    </row>
    <row r="11" spans="2:3" ht="30" x14ac:dyDescent="0.2">
      <c r="B11" s="39" t="s">
        <v>50</v>
      </c>
      <c r="C11" s="40" t="s">
        <v>51</v>
      </c>
    </row>
    <row r="12" spans="2:3" ht="30" customHeight="1" x14ac:dyDescent="0.2">
      <c r="B12" s="39" t="s">
        <v>52</v>
      </c>
      <c r="C12" s="47" t="s">
        <v>58</v>
      </c>
    </row>
    <row r="13" spans="2:3" ht="33" customHeight="1" x14ac:dyDescent="0.2">
      <c r="B13" s="45" t="s">
        <v>53</v>
      </c>
      <c r="C13" s="46" t="s">
        <v>54</v>
      </c>
    </row>
  </sheetData>
  <hyperlinks>
    <hyperlink ref="C10" r:id="rId1" xr:uid="{CC8141B7-938F-4755-BCC5-6AC067F73437}"/>
    <hyperlink ref="C12" r:id="rId2" xr:uid="{064DAB1E-92E3-4638-B913-03CD7B830D58}"/>
  </hyperlinks>
  <pageMargins left="0.7" right="0.7" top="0.75" bottom="0.75" header="0.3" footer="0.3"/>
  <pageSetup orientation="portrait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9"/>
  <sheetViews>
    <sheetView tabSelected="1" zoomScale="90" zoomScaleNormal="90" workbookViewId="0">
      <selection activeCell="L3" sqref="L3"/>
    </sheetView>
  </sheetViews>
  <sheetFormatPr defaultColWidth="11.85546875" defaultRowHeight="15" x14ac:dyDescent="0.2"/>
  <cols>
    <col min="1" max="1" width="73" style="1" customWidth="1"/>
    <col min="2" max="12" width="16.7109375" style="1" customWidth="1"/>
    <col min="13" max="16384" width="11.85546875" style="1"/>
  </cols>
  <sheetData>
    <row r="1" spans="1:12" ht="18.75" customHeight="1" x14ac:dyDescent="0.2">
      <c r="A1" s="37" t="s">
        <v>29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8"/>
    </row>
    <row r="2" spans="1:12" ht="18.75" customHeight="1" x14ac:dyDescent="0.2">
      <c r="A2" s="29"/>
      <c r="B2" s="28"/>
      <c r="E2" s="27"/>
      <c r="F2" s="26"/>
      <c r="G2" s="26"/>
      <c r="H2" s="33"/>
      <c r="I2" s="33"/>
      <c r="J2" s="33"/>
      <c r="K2" s="33"/>
      <c r="L2" s="33" t="s">
        <v>27</v>
      </c>
    </row>
    <row r="3" spans="1:12" s="24" customFormat="1" ht="17.25" customHeight="1" x14ac:dyDescent="0.2">
      <c r="A3" s="54" t="s">
        <v>24</v>
      </c>
      <c r="B3" s="48" t="s">
        <v>23</v>
      </c>
      <c r="C3" s="49" t="s">
        <v>22</v>
      </c>
      <c r="D3" s="49" t="s">
        <v>21</v>
      </c>
      <c r="E3" s="50" t="s">
        <v>20</v>
      </c>
      <c r="F3" s="50" t="s">
        <v>19</v>
      </c>
      <c r="G3" s="50" t="s">
        <v>18</v>
      </c>
      <c r="H3" s="51" t="s">
        <v>17</v>
      </c>
      <c r="I3" s="51" t="s">
        <v>25</v>
      </c>
      <c r="J3" s="51" t="s">
        <v>30</v>
      </c>
      <c r="K3" s="51" t="s">
        <v>34</v>
      </c>
      <c r="L3" s="51" t="s">
        <v>35</v>
      </c>
    </row>
    <row r="4" spans="1:12" s="24" customFormat="1" ht="17.25" customHeight="1" x14ac:dyDescent="0.2">
      <c r="A4" s="25"/>
      <c r="B4" s="52" t="s">
        <v>16</v>
      </c>
      <c r="C4" s="53" t="s">
        <v>15</v>
      </c>
      <c r="D4" s="53" t="s">
        <v>14</v>
      </c>
      <c r="E4" s="53" t="s">
        <v>13</v>
      </c>
      <c r="F4" s="53" t="s">
        <v>12</v>
      </c>
      <c r="G4" s="53" t="s">
        <v>11</v>
      </c>
      <c r="H4" s="53" t="s">
        <v>10</v>
      </c>
      <c r="I4" s="53" t="s">
        <v>26</v>
      </c>
      <c r="J4" s="53" t="s">
        <v>31</v>
      </c>
      <c r="K4" s="53" t="s">
        <v>32</v>
      </c>
      <c r="L4" s="53" t="s">
        <v>36</v>
      </c>
    </row>
    <row r="5" spans="1:12" ht="17.25" customHeight="1" x14ac:dyDescent="0.2">
      <c r="A5" s="23" t="s">
        <v>37</v>
      </c>
      <c r="B5" s="30">
        <f t="array" ref="B5">SUM(ROUND(B6:B14,2))</f>
        <v>1496.6999999999998</v>
      </c>
      <c r="C5" s="30">
        <f t="array" ref="C5">SUM(ROUND(C6:C14,2))</f>
        <v>1365.7</v>
      </c>
      <c r="D5" s="30">
        <f t="array" ref="D5">SUM(ROUND(D6:D14,2))</f>
        <v>1078.5999999999997</v>
      </c>
      <c r="E5" s="31">
        <f t="array" ref="E5">SUM(ROUND(E6:E14,2))</f>
        <v>790650524.99999988</v>
      </c>
      <c r="F5" s="31">
        <f t="array" ref="F5">SUM(ROUND(F6:F14,2))</f>
        <v>684925773.98999989</v>
      </c>
      <c r="G5" s="32">
        <f>SUM(G6:G14)</f>
        <v>886.73438736999992</v>
      </c>
      <c r="H5" s="32">
        <v>495.5</v>
      </c>
      <c r="I5" s="32">
        <v>441.25</v>
      </c>
      <c r="J5" s="32">
        <v>206.54562075999999</v>
      </c>
      <c r="K5" s="32">
        <v>211.48719362999998</v>
      </c>
      <c r="L5" s="32">
        <v>213.02970683999999</v>
      </c>
    </row>
    <row r="6" spans="1:12" ht="17.25" customHeight="1" x14ac:dyDescent="0.2">
      <c r="A6" s="20" t="s">
        <v>9</v>
      </c>
      <c r="B6" s="22">
        <v>58.8</v>
      </c>
      <c r="C6" s="21">
        <v>100.3</v>
      </c>
      <c r="D6" s="15">
        <v>79.8</v>
      </c>
      <c r="E6" s="18">
        <v>68159963.519999996</v>
      </c>
      <c r="F6" s="18">
        <v>98342754.719999999</v>
      </c>
      <c r="G6" s="19">
        <f>142669733.18/1000000</f>
        <v>142.66973318000001</v>
      </c>
      <c r="H6" s="19">
        <v>35.200000000000003</v>
      </c>
      <c r="I6" s="19">
        <v>8.9550677299999997</v>
      </c>
      <c r="J6" s="19">
        <v>8.3656182399999999</v>
      </c>
      <c r="K6" s="19">
        <v>24.145095980000001</v>
      </c>
      <c r="L6" s="19">
        <v>17.857077699999998</v>
      </c>
    </row>
    <row r="7" spans="1:12" ht="17.25" customHeight="1" x14ac:dyDescent="0.2">
      <c r="A7" s="20" t="s">
        <v>8</v>
      </c>
      <c r="B7" s="16">
        <v>625.70000000000005</v>
      </c>
      <c r="C7" s="16">
        <v>539.6</v>
      </c>
      <c r="D7" s="15">
        <v>339</v>
      </c>
      <c r="E7" s="18">
        <v>241279241.34999999</v>
      </c>
      <c r="F7" s="18">
        <v>219743977.53</v>
      </c>
      <c r="G7" s="19">
        <f>92865204.57/1000000</f>
        <v>92.865204569999989</v>
      </c>
      <c r="H7" s="19">
        <v>12.6</v>
      </c>
      <c r="I7" s="19">
        <v>7.1996409700000008</v>
      </c>
      <c r="J7" s="19">
        <v>10.0821124</v>
      </c>
      <c r="K7" s="19">
        <v>56.972443490000003</v>
      </c>
      <c r="L7" s="19">
        <v>66.862998230000002</v>
      </c>
    </row>
    <row r="8" spans="1:12" ht="17.25" customHeight="1" x14ac:dyDescent="0.2">
      <c r="A8" s="20" t="s">
        <v>7</v>
      </c>
      <c r="B8" s="16">
        <v>187.8</v>
      </c>
      <c r="C8" s="16">
        <v>198.4</v>
      </c>
      <c r="D8" s="15">
        <v>189.1</v>
      </c>
      <c r="E8" s="18">
        <v>161170826.22999999</v>
      </c>
      <c r="F8" s="18">
        <v>156681602.84</v>
      </c>
      <c r="G8" s="19">
        <f>380627332.38/1000000</f>
        <v>380.62733237999998</v>
      </c>
      <c r="H8" s="19">
        <v>376.9</v>
      </c>
      <c r="I8" s="19">
        <v>342.55993597000003</v>
      </c>
      <c r="J8" s="19">
        <v>76.544876810000005</v>
      </c>
      <c r="K8" s="19">
        <v>50.232518240000005</v>
      </c>
      <c r="L8" s="19">
        <v>15.720329540000002</v>
      </c>
    </row>
    <row r="9" spans="1:12" ht="17.25" customHeight="1" x14ac:dyDescent="0.2">
      <c r="A9" s="20" t="s">
        <v>33</v>
      </c>
      <c r="B9" s="16">
        <v>142.5</v>
      </c>
      <c r="C9" s="16">
        <v>174.3</v>
      </c>
      <c r="D9" s="15">
        <v>248.2</v>
      </c>
      <c r="E9" s="13">
        <v>200033853.44999999</v>
      </c>
      <c r="F9" s="18">
        <v>129298989.42999998</v>
      </c>
      <c r="G9" s="19">
        <f>28410214.9/1000000</f>
        <v>28.4102149</v>
      </c>
      <c r="H9" s="19">
        <v>17.100000000000001</v>
      </c>
      <c r="I9" s="19">
        <v>26.038355669999998</v>
      </c>
      <c r="J9" s="19">
        <v>62.953946359999996</v>
      </c>
      <c r="K9" s="19">
        <v>42.759740880000003</v>
      </c>
      <c r="L9" s="19">
        <v>40.444696139999998</v>
      </c>
    </row>
    <row r="10" spans="1:12" ht="17.25" customHeight="1" x14ac:dyDescent="0.2">
      <c r="A10" s="20" t="s">
        <v>6</v>
      </c>
      <c r="B10" s="16">
        <v>188.9</v>
      </c>
      <c r="C10" s="16">
        <v>110.7</v>
      </c>
      <c r="D10" s="15">
        <v>51</v>
      </c>
      <c r="E10" s="18">
        <v>40909493.480000004</v>
      </c>
      <c r="F10" s="18">
        <v>16676401.26</v>
      </c>
      <c r="G10" s="19">
        <f>646882.93/1000000</f>
        <v>0.64688293000000008</v>
      </c>
      <c r="H10" s="19">
        <v>0.5</v>
      </c>
      <c r="I10" s="19">
        <v>3.8848282300000001</v>
      </c>
      <c r="J10" s="19">
        <v>2.2389069699999999</v>
      </c>
      <c r="K10" s="19">
        <v>4.1675087399999997</v>
      </c>
      <c r="L10" s="19">
        <v>2.4738300899999999</v>
      </c>
    </row>
    <row r="11" spans="1:12" ht="17.25" customHeight="1" x14ac:dyDescent="0.2">
      <c r="A11" s="20" t="s">
        <v>5</v>
      </c>
      <c r="B11" s="16">
        <v>58.5</v>
      </c>
      <c r="C11" s="16">
        <v>87.2</v>
      </c>
      <c r="D11" s="15">
        <v>93.8</v>
      </c>
      <c r="E11" s="18">
        <v>33173381.18</v>
      </c>
      <c r="F11" s="18">
        <v>37733150.620000005</v>
      </c>
      <c r="G11" s="19">
        <f>9153311.12/1000000</f>
        <v>9.1533111199999997</v>
      </c>
      <c r="H11" s="19">
        <v>3.1</v>
      </c>
      <c r="I11" s="19">
        <v>6.1472659999999998E-2</v>
      </c>
      <c r="J11" s="19">
        <v>0.74887875999999998</v>
      </c>
      <c r="K11" s="19">
        <v>8.4259870000000001E-2</v>
      </c>
      <c r="L11" s="19">
        <v>38.956578180000001</v>
      </c>
    </row>
    <row r="12" spans="1:12" ht="17.25" customHeight="1" x14ac:dyDescent="0.2">
      <c r="A12" s="20" t="s">
        <v>4</v>
      </c>
      <c r="B12" s="16">
        <v>132.1</v>
      </c>
      <c r="C12" s="16">
        <v>44</v>
      </c>
      <c r="D12" s="15">
        <v>18.8</v>
      </c>
      <c r="E12" s="18">
        <v>6088175.5200000005</v>
      </c>
      <c r="F12" s="18">
        <v>3108631.0500000003</v>
      </c>
      <c r="G12" s="19">
        <f>230848319.72/1000000</f>
        <v>230.84831972000001</v>
      </c>
      <c r="H12" s="19">
        <v>26.4</v>
      </c>
      <c r="I12" s="19">
        <v>21.787850710000001</v>
      </c>
      <c r="J12" s="19">
        <v>5.078346390000001</v>
      </c>
      <c r="K12" s="19">
        <v>3.2185258299999999</v>
      </c>
      <c r="L12" s="19">
        <v>1.17359675</v>
      </c>
    </row>
    <row r="13" spans="1:12" ht="17.25" customHeight="1" x14ac:dyDescent="0.2">
      <c r="A13" s="17" t="s">
        <v>3</v>
      </c>
      <c r="B13" s="16">
        <v>83.6</v>
      </c>
      <c r="C13" s="16">
        <v>86.7</v>
      </c>
      <c r="D13" s="15">
        <v>39.6</v>
      </c>
      <c r="E13" s="13">
        <v>22962418.719999999</v>
      </c>
      <c r="F13" s="13">
        <v>16000144.909999996</v>
      </c>
      <c r="G13" s="14" t="s">
        <v>2</v>
      </c>
      <c r="H13" s="14" t="s">
        <v>2</v>
      </c>
      <c r="I13" s="14">
        <v>10.52999784</v>
      </c>
      <c r="J13" s="14">
        <v>16.266486920000002</v>
      </c>
      <c r="K13" s="14">
        <v>7.3429023300000003</v>
      </c>
      <c r="L13" s="14">
        <v>6.9824868499999999</v>
      </c>
    </row>
    <row r="14" spans="1:12" ht="17.25" customHeight="1" x14ac:dyDescent="0.2">
      <c r="A14" s="8" t="s">
        <v>1</v>
      </c>
      <c r="B14" s="12">
        <v>18.8</v>
      </c>
      <c r="C14" s="12">
        <v>24.5</v>
      </c>
      <c r="D14" s="11">
        <v>19.3</v>
      </c>
      <c r="E14" s="9">
        <v>16873171.550000001</v>
      </c>
      <c r="F14" s="9">
        <v>7340121.6300000008</v>
      </c>
      <c r="G14" s="10">
        <f>1513388.57/1000000</f>
        <v>1.51338857</v>
      </c>
      <c r="H14" s="10">
        <v>0.2</v>
      </c>
      <c r="I14" s="10">
        <v>0.92699176000000005</v>
      </c>
      <c r="J14" s="10">
        <v>4.7355428000000011</v>
      </c>
      <c r="K14" s="10">
        <v>2.2477164599999999</v>
      </c>
      <c r="L14" s="10">
        <v>2.4160235299999999</v>
      </c>
    </row>
    <row r="15" spans="1:12" ht="17.25" customHeight="1" x14ac:dyDescent="0.2">
      <c r="A15" s="34" t="s">
        <v>0</v>
      </c>
      <c r="B15" s="7" t="s">
        <v>2</v>
      </c>
      <c r="C15" s="7" t="s">
        <v>2</v>
      </c>
      <c r="D15" s="7" t="s">
        <v>2</v>
      </c>
      <c r="E15" s="7" t="s">
        <v>2</v>
      </c>
      <c r="F15" s="7" t="s">
        <v>2</v>
      </c>
      <c r="G15" s="7" t="s">
        <v>2</v>
      </c>
      <c r="H15" s="7">
        <v>23.5</v>
      </c>
      <c r="I15" s="7">
        <v>19.301378819999996</v>
      </c>
      <c r="J15" s="7">
        <v>19.530905109999999</v>
      </c>
      <c r="K15" s="7">
        <v>20.316481810000003</v>
      </c>
      <c r="L15" s="7">
        <v>20.14208983</v>
      </c>
    </row>
    <row r="16" spans="1:12" ht="17.25" customHeight="1" x14ac:dyDescent="0.2">
      <c r="A16" s="6"/>
      <c r="B16" s="3"/>
      <c r="C16" s="3"/>
      <c r="D16" s="3"/>
      <c r="I16" s="35"/>
      <c r="J16" s="35"/>
      <c r="K16" s="35"/>
      <c r="L16" s="35"/>
    </row>
    <row r="17" spans="1:4" ht="17.25" customHeight="1" x14ac:dyDescent="0.2">
      <c r="A17" s="36" t="s">
        <v>28</v>
      </c>
      <c r="B17" s="5"/>
      <c r="C17" s="4"/>
      <c r="D17" s="4"/>
    </row>
    <row r="18" spans="1:4" ht="15" customHeight="1" x14ac:dyDescent="0.2">
      <c r="B18" s="3"/>
      <c r="C18" s="3"/>
      <c r="D18" s="3"/>
    </row>
    <row r="19" spans="1:4" ht="15" customHeight="1" x14ac:dyDescent="0.2"/>
    <row r="20" spans="1:4" ht="15" customHeight="1" x14ac:dyDescent="0.2"/>
    <row r="21" spans="1:4" ht="15" customHeight="1" x14ac:dyDescent="0.2">
      <c r="B21" s="2"/>
      <c r="C21" s="2"/>
      <c r="D21" s="2"/>
    </row>
    <row r="22" spans="1:4" ht="15" customHeight="1" x14ac:dyDescent="0.2"/>
    <row r="23" spans="1:4" ht="15" customHeight="1" x14ac:dyDescent="0.2"/>
    <row r="24" spans="1:4" ht="15" customHeight="1" x14ac:dyDescent="0.2"/>
    <row r="25" spans="1:4" ht="15" customHeight="1" x14ac:dyDescent="0.2"/>
    <row r="26" spans="1:4" ht="15" customHeight="1" x14ac:dyDescent="0.2"/>
    <row r="27" spans="1:4" ht="15" customHeight="1" x14ac:dyDescent="0.2"/>
    <row r="28" spans="1:4" ht="15" customHeight="1" x14ac:dyDescent="0.2"/>
    <row r="29" spans="1:4" ht="15" customHeight="1" x14ac:dyDescent="0.2"/>
  </sheetData>
  <phoneticPr fontId="15" type="noConversion"/>
  <pageMargins left="0.7" right="0.7" top="0.75" bottom="0.75" header="0.3" footer="0.3"/>
  <pageSetup paperSize="9" orientation="portrait" verticalDpi="598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eb395c1-c26a-485a-a474-2edaaa77b21c">MKH52Q7RF5JS-1303391851-2716</_dlc_DocId>
    <_dlc_DocIdUrl xmlns="3eb395c1-c26a-485a-a474-2edaaa77b21c">
      <Url>https://deps.intra.gov.bn/divisions/DOS/_layouts/15/DocIdRedir.aspx?ID=MKH52Q7RF5JS-1303391851-2716</Url>
      <Description>MKH52Q7RF5JS-1303391851-2716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3" ma:contentTypeDescription="Create a new document." ma:contentTypeScope="" ma:versionID="a6332767b3d3f6549b4479a6223d4297">
  <xsd:schema xmlns:xsd="http://www.w3.org/2001/XMLSchema" xmlns:xs="http://www.w3.org/2001/XMLSchema" xmlns:p="http://schemas.microsoft.com/office/2006/metadata/properties" xmlns:ns2="3eb395c1-c26a-485a-a474-2edaaa77b21c" targetNamespace="http://schemas.microsoft.com/office/2006/metadata/properties" ma:root="true" ma:fieldsID="747e6fc1d77e8f10a3a1886d8f81f972" ns2:_="">
    <xsd:import namespace="3eb395c1-c26a-485a-a474-2edaaa77b21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b395c1-c26a-485a-a474-2edaaa77b21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2D3E26D-F08F-4C7B-9085-BC223C8C42FE}">
  <ds:schemaRefs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sharepoint/v3"/>
    <ds:schemaRef ds:uri="ebce80bc-31f1-456e-bae0-275749261b0a"/>
  </ds:schemaRefs>
</ds:datastoreItem>
</file>

<file path=customXml/itemProps2.xml><?xml version="1.0" encoding="utf-8"?>
<ds:datastoreItem xmlns:ds="http://schemas.openxmlformats.org/officeDocument/2006/customXml" ds:itemID="{C5CA92E7-423B-4691-A13B-8EA2CF58B0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D5B58AB-CEAB-43F3-A709-6F56A6371871}"/>
</file>

<file path=customXml/itemProps4.xml><?xml version="1.0" encoding="utf-8"?>
<ds:datastoreItem xmlns:ds="http://schemas.openxmlformats.org/officeDocument/2006/customXml" ds:itemID="{C051176A-58AF-4BB1-BD11-3B71586AC18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Data</vt:lpstr>
    </vt:vector>
  </TitlesOfParts>
  <Company>E-Government National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Aslina Binti Abdulkhan</dc:creator>
  <cp:lastModifiedBy>Nuraqilah binti Hj Abd Hamid</cp:lastModifiedBy>
  <dcterms:created xsi:type="dcterms:W3CDTF">2020-05-05T01:52:29Z</dcterms:created>
  <dcterms:modified xsi:type="dcterms:W3CDTF">2025-07-08T01:17:38Z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  <property fmtid="{D5CDD505-2E9C-101B-9397-08002B2CF9AE}" pid="3" name="_dlc_DocIdItemGuid">
    <vt:lpwstr>a1808a81-a5fd-4956-bebe-f4690cec9725</vt:lpwstr>
  </property>
</Properties>
</file>