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s.intra.gov.bn/divisions/DOS/Documents/Foreign Direct Investment/2024/Q4 2024/HIGHLIGHTS FOR WEBSITE/"/>
    </mc:Choice>
  </mc:AlternateContent>
  <xr:revisionPtr revIDLastSave="0" documentId="13_ncr:1_{470ED91A-EEC0-47B5-AAF0-2DF78C590AE6}" xr6:coauthVersionLast="36" xr6:coauthVersionMax="36" xr10:uidLastSave="{00000000-0000-0000-0000-000000000000}"/>
  <bookViews>
    <workbookView xWindow="0" yWindow="0" windowWidth="28800" windowHeight="12105" tabRatio="755" activeTab="2" xr2:uid="{00000000-000D-0000-FFFF-FFFF00000000}"/>
  </bookViews>
  <sheets>
    <sheet name="FDI Flows by Components" sheetId="1" r:id="rId1"/>
    <sheet name="FDI Flows by Economic Activity" sheetId="2" r:id="rId2"/>
    <sheet name="FDI Flows by Country" sheetId="3" r:id="rId3"/>
    <sheet name="FDI Stock by Components" sheetId="4" r:id="rId4"/>
    <sheet name="FDI Stock by Economic Activity" sheetId="5" r:id="rId5"/>
    <sheet name="FDI Stock by Count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6" l="1"/>
  <c r="S11" i="6"/>
  <c r="S16" i="6"/>
  <c r="S14" i="5"/>
  <c r="S8" i="4"/>
  <c r="AD11" i="3"/>
  <c r="AD16" i="3"/>
  <c r="AD7" i="3"/>
  <c r="AD9" i="1"/>
  <c r="AD13" i="2"/>
  <c r="AD22" i="3" l="1"/>
  <c r="S22" i="6"/>
  <c r="W12" i="2"/>
  <c r="R22" i="6" l="1"/>
  <c r="R14" i="5"/>
  <c r="R8" i="4"/>
  <c r="AC9" i="1" l="1"/>
  <c r="AA22" i="3" l="1"/>
  <c r="W22" i="3"/>
  <c r="W21" i="3"/>
  <c r="W20" i="3"/>
  <c r="W19" i="3"/>
  <c r="W18" i="3"/>
  <c r="W17" i="3"/>
  <c r="W16" i="3"/>
  <c r="W15" i="3"/>
  <c r="W14" i="3"/>
  <c r="W12" i="3"/>
  <c r="W11" i="3"/>
  <c r="W10" i="3"/>
  <c r="W9" i="3"/>
  <c r="W8" i="3"/>
  <c r="W7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7" i="3"/>
  <c r="W13" i="2"/>
  <c r="W7" i="2"/>
  <c r="W8" i="2"/>
  <c r="W9" i="2"/>
  <c r="W10" i="2"/>
  <c r="W11" i="2"/>
  <c r="W6" i="2"/>
  <c r="R7" i="2"/>
  <c r="R8" i="2"/>
  <c r="R9" i="2"/>
  <c r="R10" i="2"/>
  <c r="R11" i="2"/>
  <c r="R12" i="2"/>
  <c r="R13" i="2"/>
  <c r="R6" i="2"/>
  <c r="M7" i="2"/>
  <c r="M8" i="2"/>
  <c r="M9" i="2"/>
  <c r="M10" i="2"/>
  <c r="M11" i="2"/>
  <c r="M12" i="2"/>
  <c r="M13" i="2"/>
  <c r="M6" i="2"/>
  <c r="H7" i="2"/>
  <c r="H8" i="2"/>
  <c r="H9" i="2"/>
  <c r="H10" i="2"/>
  <c r="H11" i="2"/>
  <c r="H12" i="2"/>
  <c r="H13" i="2"/>
  <c r="H6" i="2"/>
  <c r="R8" i="1"/>
  <c r="R9" i="1"/>
  <c r="R7" i="1"/>
  <c r="M8" i="1"/>
  <c r="M9" i="1"/>
  <c r="M7" i="1"/>
  <c r="H8" i="1"/>
  <c r="H9" i="1"/>
  <c r="H7" i="1"/>
  <c r="W8" i="1"/>
  <c r="W9" i="1"/>
  <c r="W7" i="1"/>
  <c r="Q16" i="6"/>
  <c r="Q22" i="6" s="1"/>
  <c r="C11" i="6"/>
  <c r="B11" i="6"/>
  <c r="C16" i="6"/>
  <c r="D16" i="6"/>
  <c r="E16" i="6"/>
  <c r="F16" i="6"/>
  <c r="F22" i="6" s="1"/>
  <c r="G16" i="6"/>
  <c r="G22" i="6" s="1"/>
  <c r="H16" i="6"/>
  <c r="H22" i="6" s="1"/>
  <c r="I16" i="6"/>
  <c r="I22" i="6" s="1"/>
  <c r="J16" i="6"/>
  <c r="J22" i="6" s="1"/>
  <c r="K16" i="6"/>
  <c r="K22" i="6" s="1"/>
  <c r="L16" i="6"/>
  <c r="L22" i="6" s="1"/>
  <c r="M22" i="6"/>
  <c r="N16" i="6"/>
  <c r="N22" i="6" s="1"/>
  <c r="O16" i="6"/>
  <c r="O22" i="6" s="1"/>
  <c r="P16" i="6"/>
  <c r="P22" i="6" s="1"/>
  <c r="B16" i="6"/>
  <c r="X13" i="2" l="1"/>
  <c r="Y13" i="2"/>
  <c r="Z13" i="2"/>
  <c r="AA13" i="2"/>
  <c r="E11" i="6" l="1"/>
  <c r="D11" i="6"/>
  <c r="E7" i="6"/>
  <c r="E22" i="6" s="1"/>
  <c r="D7" i="6"/>
  <c r="D22" i="6" s="1"/>
  <c r="C7" i="6"/>
  <c r="C22" i="6" s="1"/>
  <c r="B7" i="6"/>
  <c r="B22" i="6" s="1"/>
  <c r="D14" i="5"/>
  <c r="C14" i="5"/>
  <c r="B14" i="5"/>
</calcChain>
</file>

<file path=xl/sharedStrings.xml><?xml version="1.0" encoding="utf-8"?>
<sst xmlns="http://schemas.openxmlformats.org/spreadsheetml/2006/main" count="305" uniqueCount="77">
  <si>
    <t>Quarterly -  Foreign Direct Investment Flows by Components</t>
  </si>
  <si>
    <t>BND Million</t>
  </si>
  <si>
    <t>Components</t>
  </si>
  <si>
    <t>Q1</t>
  </si>
  <si>
    <t>Q2</t>
  </si>
  <si>
    <t>Q3</t>
  </si>
  <si>
    <t>Q4</t>
  </si>
  <si>
    <t>Equity</t>
  </si>
  <si>
    <t>Debt Instruments</t>
  </si>
  <si>
    <t>FDI Flows</t>
  </si>
  <si>
    <t>Quarterly - Foreign Direct Investment Flows by Country</t>
  </si>
  <si>
    <t> BND Million</t>
  </si>
  <si>
    <t>Country</t>
  </si>
  <si>
    <t xml:space="preserve">     ASEAN :</t>
  </si>
  <si>
    <t xml:space="preserve">    Malaysia</t>
  </si>
  <si>
    <t xml:space="preserve">    Singapore</t>
  </si>
  <si>
    <t xml:space="preserve">    Others</t>
  </si>
  <si>
    <t xml:space="preserve">     European Union :</t>
  </si>
  <si>
    <t xml:space="preserve">    Germany </t>
  </si>
  <si>
    <t xml:space="preserve">    Netherlands</t>
  </si>
  <si>
    <r>
      <t xml:space="preserve">    United Kingdom</t>
    </r>
    <r>
      <rPr>
        <vertAlign val="superscript"/>
        <sz val="12"/>
        <rFont val="Arial"/>
        <family val="2"/>
      </rPr>
      <t xml:space="preserve"> (1)</t>
    </r>
    <r>
      <rPr>
        <sz val="12"/>
        <rFont val="Arial"/>
        <family val="2"/>
      </rPr>
      <t xml:space="preserve"> </t>
    </r>
  </si>
  <si>
    <t>-</t>
  </si>
  <si>
    <t xml:space="preserve">     Other Countries:</t>
  </si>
  <si>
    <t xml:space="preserve">    United Kingdom</t>
  </si>
  <si>
    <t xml:space="preserve">     Hong Kong SAR </t>
  </si>
  <si>
    <t xml:space="preserve">     Japan</t>
  </si>
  <si>
    <t xml:space="preserve">     U.S.A</t>
  </si>
  <si>
    <t xml:space="preserve">     Others</t>
  </si>
  <si>
    <t>Quarterly  - Foreign Direct Investment Flows by Economic Activity</t>
  </si>
  <si>
    <t>Economic Activity</t>
  </si>
  <si>
    <t xml:space="preserve">       Mining and Quarrying </t>
  </si>
  <si>
    <t xml:space="preserve">       Manufacturing</t>
  </si>
  <si>
    <t xml:space="preserve">       Construction</t>
  </si>
  <si>
    <t xml:space="preserve">       Wholesale and Retail Trade</t>
  </si>
  <si>
    <t xml:space="preserve">       Financial and Insurance Activities</t>
  </si>
  <si>
    <t>Source : Department of Economic Planning and Statistics, Ministry of Finance and Economy</t>
  </si>
  <si>
    <t>Note:</t>
  </si>
  <si>
    <t xml:space="preserve">     "-" - nil</t>
  </si>
  <si>
    <r>
      <t xml:space="preserve">     </t>
    </r>
    <r>
      <rPr>
        <i/>
        <vertAlign val="superscript"/>
        <sz val="12"/>
        <rFont val="Arial"/>
        <family val="2"/>
      </rPr>
      <t>r</t>
    </r>
    <r>
      <rPr>
        <i/>
        <sz val="12"/>
        <rFont val="Arial"/>
        <family val="2"/>
      </rPr>
      <t xml:space="preserve"> revised</t>
    </r>
  </si>
  <si>
    <r>
      <t xml:space="preserve">     </t>
    </r>
    <r>
      <rPr>
        <i/>
        <vertAlign val="super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Provisional</t>
    </r>
  </si>
  <si>
    <t xml:space="preserve">     Figures may not tally due to rounding</t>
  </si>
  <si>
    <t xml:space="preserve">Note: </t>
  </si>
  <si>
    <r>
      <t xml:space="preserve">     </t>
    </r>
    <r>
      <rPr>
        <i/>
        <vertAlign val="superscript"/>
        <sz val="12"/>
        <rFont val="Arial"/>
        <family val="2"/>
      </rPr>
      <t xml:space="preserve">(1) </t>
    </r>
    <r>
      <rPr>
        <i/>
        <sz val="12"/>
        <rFont val="Arial"/>
        <family val="2"/>
      </rPr>
      <t xml:space="preserve">Withdrawal of the United Kingdom from the European Union in February 2020
</t>
    </r>
  </si>
  <si>
    <t>Foreign Direct Investment Stock by Components</t>
  </si>
  <si>
    <r>
      <t>2018</t>
    </r>
    <r>
      <rPr>
        <b/>
        <vertAlign val="superscript"/>
        <sz val="12"/>
        <color indexed="8"/>
        <rFont val="Arial"/>
        <family val="2"/>
      </rPr>
      <t>r</t>
    </r>
  </si>
  <si>
    <t>Equity Investment</t>
  </si>
  <si>
    <t>Debts Instrument</t>
  </si>
  <si>
    <t>Total</t>
  </si>
  <si>
    <t xml:space="preserve">     FDI Stock quarterly compiled starting Q1 2020</t>
  </si>
  <si>
    <t>Foreign Direct Investment Stock by Economic Activity</t>
  </si>
  <si>
    <t>Mining and Quarrying</t>
  </si>
  <si>
    <t>Manufacturing</t>
  </si>
  <si>
    <t>Construction</t>
  </si>
  <si>
    <t>Wholesale and Retail Trade</t>
  </si>
  <si>
    <t>Financial and Insurance Activities</t>
  </si>
  <si>
    <t>Professional, scientific and technical activities</t>
  </si>
  <si>
    <t>Other Activities</t>
  </si>
  <si>
    <t>Foreign Direct Investment Stock by Country</t>
  </si>
  <si>
    <t>ASEAN:</t>
  </si>
  <si>
    <t>Malaysia</t>
  </si>
  <si>
    <t>Singapore</t>
  </si>
  <si>
    <t>Others</t>
  </si>
  <si>
    <t>EUROPEAN UNION (EU):</t>
  </si>
  <si>
    <t xml:space="preserve">Germany </t>
  </si>
  <si>
    <t>Netherlands</t>
  </si>
  <si>
    <r>
      <t>United Kingdom</t>
    </r>
    <r>
      <rPr>
        <vertAlign val="superscript"/>
        <sz val="12"/>
        <rFont val="Arial"/>
        <family val="2"/>
      </rPr>
      <t>(1)</t>
    </r>
  </si>
  <si>
    <t>OTHER COUNTRIES:</t>
  </si>
  <si>
    <t>United Kingdom</t>
  </si>
  <si>
    <t xml:space="preserve">Hong Kong SAR </t>
  </si>
  <si>
    <t>Japan</t>
  </si>
  <si>
    <t>U.S.A</t>
  </si>
  <si>
    <r>
      <rPr>
        <i/>
        <shadow/>
        <vertAlign val="superscript"/>
        <sz val="12"/>
        <color rgb="FF000000"/>
        <rFont val="Arial"/>
        <family val="2"/>
      </rPr>
      <t xml:space="preserve">     (1)</t>
    </r>
    <r>
      <rPr>
        <i/>
        <shadow/>
        <sz val="12"/>
        <color rgb="FF000000"/>
        <rFont val="Arial"/>
        <family val="2"/>
      </rPr>
      <t xml:space="preserve"> Withdrawal of the United Kingdom from the European Union in February 2020</t>
    </r>
  </si>
  <si>
    <t xml:space="preserve">        Other Activities</t>
  </si>
  <si>
    <t xml:space="preserve">      *Professional, Scientific and Technical Activities</t>
  </si>
  <si>
    <t xml:space="preserve">      *For Professional, Scientific and Technical Activities 2016 to 2020 data is confidential </t>
  </si>
  <si>
    <r>
      <t>Q4</t>
    </r>
    <r>
      <rPr>
        <b/>
        <vertAlign val="superscript"/>
        <sz val="12"/>
        <color rgb="FF000000"/>
        <rFont val="Arial"/>
        <family val="2"/>
      </rPr>
      <t>p</t>
    </r>
  </si>
  <si>
    <r>
      <t>Total</t>
    </r>
    <r>
      <rPr>
        <b/>
        <vertAlign val="superscript"/>
        <sz val="12"/>
        <color rgb="FF000000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</si>
</sst>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i/>
      <sz val="12"/>
      <color indexed="8"/>
      <name val="Arial"/>
      <family val="2"/>
    </font>
    <font>
      <i/>
      <shadow/>
      <sz val="12"/>
      <color rgb="FF000000"/>
      <name val="Arial"/>
      <family val="2"/>
    </font>
    <font>
      <i/>
      <shadow/>
      <vertAlign val="superscript"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234">
    <xf numFmtId="0" fontId="0" fillId="0" borderId="0" xfId="0"/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4" fontId="6" fillId="0" borderId="0" xfId="1" applyNumberFormat="1" applyFont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2" fontId="3" fillId="0" borderId="7" xfId="2" applyNumberFormat="1" applyFont="1" applyBorder="1" applyAlignment="1">
      <alignment horizontal="left" vertical="top" indent="2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2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6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2" applyFont="1" applyBorder="1" applyProtection="1">
      <protection locked="0"/>
    </xf>
    <xf numFmtId="0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 applyProtection="1">
      <alignment horizontal="left" vertical="center"/>
      <protection locked="0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left" vertical="center" indent="2"/>
    </xf>
    <xf numFmtId="0" fontId="3" fillId="0" borderId="7" xfId="5" applyFont="1" applyBorder="1" applyAlignment="1" applyProtection="1">
      <alignment horizontal="left" vertical="center" indent="2"/>
    </xf>
    <xf numFmtId="0" fontId="7" fillId="0" borderId="6" xfId="0" applyFont="1" applyBorder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 vertical="center"/>
      <protection locked="0"/>
    </xf>
    <xf numFmtId="0" fontId="7" fillId="0" borderId="0" xfId="2" applyFont="1" applyFill="1" applyBorder="1"/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7" fillId="0" borderId="6" xfId="1" applyNumberFormat="1" applyFont="1" applyBorder="1"/>
    <xf numFmtId="0" fontId="3" fillId="0" borderId="0" xfId="0" applyFont="1"/>
    <xf numFmtId="0" fontId="12" fillId="0" borderId="0" xfId="2" applyFont="1" applyAlignment="1">
      <alignment vertical="center"/>
    </xf>
    <xf numFmtId="0" fontId="12" fillId="0" borderId="0" xfId="0" applyFont="1"/>
    <xf numFmtId="0" fontId="12" fillId="0" borderId="0" xfId="2" applyFont="1" applyAlignment="1" applyProtection="1">
      <alignment vertical="center"/>
      <protection locked="0"/>
    </xf>
    <xf numFmtId="0" fontId="0" fillId="0" borderId="0" xfId="0" applyFill="1"/>
    <xf numFmtId="164" fontId="2" fillId="0" borderId="0" xfId="0" applyNumberFormat="1" applyFont="1" applyFill="1"/>
    <xf numFmtId="0" fontId="4" fillId="0" borderId="6" xfId="2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12" fillId="0" borderId="0" xfId="0" applyFont="1" applyAlignment="1"/>
    <xf numFmtId="165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4" xfId="1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0" fontId="2" fillId="0" borderId="0" xfId="0" applyFont="1"/>
    <xf numFmtId="164" fontId="4" fillId="0" borderId="6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</xf>
    <xf numFmtId="0" fontId="7" fillId="0" borderId="1" xfId="1" applyNumberFormat="1" applyFont="1" applyBorder="1" applyAlignment="1"/>
    <xf numFmtId="0" fontId="4" fillId="0" borderId="1" xfId="2" applyFont="1" applyBorder="1" applyAlignment="1" applyProtection="1">
      <alignment horizontal="right" vertical="center"/>
    </xf>
    <xf numFmtId="0" fontId="3" fillId="0" borderId="0" xfId="2" applyAlignment="1" applyProtection="1">
      <alignment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right" vertical="center"/>
    </xf>
    <xf numFmtId="0" fontId="4" fillId="0" borderId="14" xfId="3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right" vertical="center"/>
      <protection locked="0"/>
    </xf>
    <xf numFmtId="2" fontId="3" fillId="0" borderId="14" xfId="2" applyNumberFormat="1" applyBorder="1" applyAlignment="1">
      <alignment horizontal="left"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3" fillId="0" borderId="0" xfId="2" applyAlignment="1">
      <alignment vertical="center"/>
    </xf>
    <xf numFmtId="0" fontId="4" fillId="0" borderId="14" xfId="2" applyFont="1" applyBorder="1" applyAlignment="1">
      <alignment vertical="center"/>
    </xf>
    <xf numFmtId="164" fontId="3" fillId="0" borderId="14" xfId="4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11" fillId="0" borderId="0" xfId="2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2" applyFont="1" applyAlignment="1" applyProtection="1">
      <alignment vertical="center"/>
      <protection locked="0"/>
    </xf>
    <xf numFmtId="0" fontId="7" fillId="0" borderId="0" xfId="2" applyFont="1"/>
    <xf numFmtId="0" fontId="3" fillId="0" borderId="0" xfId="2"/>
    <xf numFmtId="0" fontId="7" fillId="0" borderId="0" xfId="2" applyFont="1" applyAlignment="1">
      <alignment horizontal="center"/>
    </xf>
    <xf numFmtId="0" fontId="12" fillId="0" borderId="11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 applyProtection="1">
      <alignment vertical="center"/>
      <protection locked="0"/>
    </xf>
    <xf numFmtId="2" fontId="3" fillId="0" borderId="14" xfId="2" applyNumberForma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/>
    </xf>
    <xf numFmtId="164" fontId="3" fillId="0" borderId="14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164" fontId="7" fillId="0" borderId="0" xfId="4" applyNumberFormat="1" applyFont="1" applyFill="1" applyBorder="1" applyAlignment="1">
      <alignment horizontal="right" vertical="center"/>
    </xf>
    <xf numFmtId="164" fontId="3" fillId="0" borderId="0" xfId="2" applyNumberFormat="1"/>
    <xf numFmtId="0" fontId="3" fillId="0" borderId="0" xfId="2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3" fillId="0" borderId="11" xfId="2" applyBorder="1" applyAlignment="1" applyProtection="1">
      <alignment horizontal="right" vertical="center"/>
      <protection locked="0"/>
    </xf>
    <xf numFmtId="0" fontId="3" fillId="0" borderId="0" xfId="2" applyAlignment="1" applyProtection="1">
      <alignment horizontal="right" vertical="center"/>
      <protection locked="0"/>
    </xf>
    <xf numFmtId="0" fontId="3" fillId="0" borderId="0" xfId="2" applyAlignment="1" applyProtection="1">
      <alignment horizontal="right"/>
      <protection locked="0"/>
    </xf>
    <xf numFmtId="0" fontId="4" fillId="0" borderId="14" xfId="2" applyFont="1" applyBorder="1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2" fontId="3" fillId="0" borderId="14" xfId="2" applyNumberFormat="1" applyBorder="1" applyAlignment="1">
      <alignment horizontal="left" vertical="center" indent="2"/>
    </xf>
    <xf numFmtId="0" fontId="3" fillId="0" borderId="14" xfId="2" applyBorder="1" applyAlignment="1">
      <alignment horizontal="left" vertical="center" indent="2"/>
    </xf>
    <xf numFmtId="164" fontId="3" fillId="0" borderId="14" xfId="1" applyNumberFormat="1" applyFont="1" applyFill="1" applyBorder="1" applyAlignment="1">
      <alignment vertical="center"/>
    </xf>
    <xf numFmtId="0" fontId="3" fillId="0" borderId="14" xfId="5" applyBorder="1" applyAlignment="1">
      <alignment horizontal="left" vertical="center" indent="2"/>
    </xf>
    <xf numFmtId="0" fontId="16" fillId="0" borderId="0" xfId="0" applyFont="1"/>
    <xf numFmtId="164" fontId="3" fillId="0" borderId="0" xfId="2" applyNumberFormat="1" applyProtection="1">
      <protection locked="0"/>
    </xf>
    <xf numFmtId="2" fontId="9" fillId="0" borderId="14" xfId="2" applyNumberFormat="1" applyFont="1" applyBorder="1" applyAlignment="1">
      <alignment horizontal="left" vertical="center" indent="1"/>
    </xf>
    <xf numFmtId="0" fontId="4" fillId="0" borderId="0" xfId="2" applyFont="1" applyFill="1" applyAlignment="1">
      <alignment horizontal="left" vertical="center"/>
    </xf>
    <xf numFmtId="0" fontId="3" fillId="0" borderId="0" xfId="2" applyFill="1"/>
    <xf numFmtId="0" fontId="3" fillId="0" borderId="14" xfId="2" applyFill="1" applyBorder="1" applyAlignment="1">
      <alignment horizontal="right" vertical="center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7" fillId="0" borderId="5" xfId="4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right"/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Border="1" applyAlignment="1">
      <alignment vertical="center"/>
    </xf>
    <xf numFmtId="0" fontId="7" fillId="0" borderId="9" xfId="4" applyNumberFormat="1" applyFont="1" applyFill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164" fontId="3" fillId="0" borderId="14" xfId="1" applyNumberFormat="1" applyFont="1" applyBorder="1"/>
    <xf numFmtId="164" fontId="0" fillId="0" borderId="0" xfId="1" applyNumberFormat="1" applyFont="1" applyProtection="1">
      <protection locked="0"/>
    </xf>
    <xf numFmtId="164" fontId="7" fillId="0" borderId="14" xfId="4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vertical="center"/>
    </xf>
    <xf numFmtId="164" fontId="7" fillId="0" borderId="14" xfId="4" applyNumberFormat="1" applyFont="1" applyFill="1" applyBorder="1" applyAlignment="1">
      <alignment vertical="center"/>
    </xf>
    <xf numFmtId="164" fontId="7" fillId="0" borderId="14" xfId="2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164" fontId="7" fillId="0" borderId="14" xfId="1" applyNumberFormat="1" applyFont="1" applyFill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7" fillId="0" borderId="4" xfId="1" applyNumberFormat="1" applyFont="1" applyBorder="1" applyAlignment="1">
      <alignment horizontal="center" vertical="center"/>
    </xf>
    <xf numFmtId="43" fontId="0" fillId="0" borderId="0" xfId="0" applyNumberFormat="1"/>
    <xf numFmtId="164" fontId="3" fillId="0" borderId="9" xfId="1" applyNumberFormat="1" applyFont="1" applyBorder="1" applyAlignment="1">
      <alignment vertical="center"/>
    </xf>
    <xf numFmtId="0" fontId="19" fillId="0" borderId="0" xfId="0" applyFont="1" applyBorder="1" applyAlignment="1">
      <alignment horizontal="right" vertical="center" readingOrder="1"/>
    </xf>
    <xf numFmtId="164" fontId="3" fillId="0" borderId="10" xfId="1" applyNumberFormat="1" applyFont="1" applyBorder="1" applyAlignment="1">
      <alignment horizontal="center" vertical="center"/>
    </xf>
    <xf numFmtId="0" fontId="3" fillId="0" borderId="11" xfId="2" applyFont="1" applyFill="1" applyBorder="1" applyAlignment="1">
      <alignment horizontal="right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protection locked="0"/>
    </xf>
    <xf numFmtId="0" fontId="7" fillId="0" borderId="14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164" fontId="3" fillId="0" borderId="9" xfId="1" applyNumberFormat="1" applyFont="1" applyBorder="1" applyAlignment="1">
      <alignment horizontal="left" vertical="center" indent="1"/>
    </xf>
    <xf numFmtId="164" fontId="3" fillId="0" borderId="10" xfId="1" applyNumberFormat="1" applyFont="1" applyBorder="1" applyAlignment="1">
      <alignment horizontal="left" vertical="center" indent="1"/>
    </xf>
    <xf numFmtId="164" fontId="11" fillId="0" borderId="0" xfId="3" applyNumberFormat="1" applyFont="1" applyAlignment="1">
      <alignment vertical="center"/>
    </xf>
    <xf numFmtId="164" fontId="3" fillId="0" borderId="8" xfId="1" applyNumberFormat="1" applyFont="1" applyBorder="1" applyAlignment="1">
      <alignment horizontal="left" vertical="center" indent="1"/>
    </xf>
    <xf numFmtId="164" fontId="3" fillId="0" borderId="0" xfId="1" applyNumberFormat="1" applyFont="1" applyBorder="1" applyAlignment="1">
      <alignment horizontal="left" vertical="center" indent="1"/>
    </xf>
    <xf numFmtId="0" fontId="11" fillId="0" borderId="11" xfId="2" applyFont="1" applyBorder="1" applyAlignment="1" applyProtection="1">
      <alignment horizontal="right" vertical="center"/>
      <protection locked="0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4" fillId="0" borderId="14" xfId="2" applyFont="1" applyFill="1" applyBorder="1" applyAlignment="1" applyProtection="1">
      <alignment horizont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left" vertical="center"/>
    </xf>
    <xf numFmtId="0" fontId="3" fillId="0" borderId="0" xfId="2" applyFont="1" applyFill="1" applyBorder="1" applyAlignment="1">
      <alignment horizontal="right"/>
    </xf>
    <xf numFmtId="0" fontId="7" fillId="0" borderId="14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6" xfId="2" applyFont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/>
      <protection locked="0"/>
    </xf>
    <xf numFmtId="0" fontId="3" fillId="0" borderId="11" xfId="2" applyBorder="1" applyAlignment="1" applyProtection="1">
      <alignment horizontal="right" vertical="center"/>
      <protection locked="0"/>
    </xf>
    <xf numFmtId="0" fontId="4" fillId="0" borderId="3" xfId="2" applyFont="1" applyFill="1" applyBorder="1" applyAlignment="1" applyProtection="1">
      <alignment horizontal="center"/>
      <protection locked="0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3" fillId="0" borderId="0" xfId="2" applyBorder="1" applyAlignment="1">
      <alignment horizontal="right"/>
    </xf>
    <xf numFmtId="0" fontId="7" fillId="0" borderId="0" xfId="2" applyFont="1" applyAlignment="1">
      <alignment horizontal="left"/>
    </xf>
    <xf numFmtId="0" fontId="3" fillId="0" borderId="0" xfId="2" applyBorder="1" applyAlignment="1" applyProtection="1">
      <alignment horizontal="right"/>
      <protection locked="0"/>
    </xf>
    <xf numFmtId="0" fontId="7" fillId="0" borderId="3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  <xf numFmtId="0" fontId="7" fillId="0" borderId="14" xfId="2" applyFont="1" applyBorder="1" applyAlignment="1" applyProtection="1">
      <alignment horizontal="center" vertical="center"/>
      <protection locked="0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16"/>
  <sheetViews>
    <sheetView zoomScale="85" zoomScaleNormal="85" workbookViewId="0">
      <pane xSplit="1" ySplit="10" topLeftCell="AB11" activePane="bottomRight" state="frozen"/>
      <selection pane="topRight" activeCell="B1" sqref="B1"/>
      <selection pane="bottomLeft" activeCell="A12" sqref="A12"/>
      <selection pane="bottomRight" activeCell="AH5" sqref="AH5:AL5"/>
    </sheetView>
  </sheetViews>
  <sheetFormatPr defaultRowHeight="15" x14ac:dyDescent="0.25"/>
  <cols>
    <col min="1" max="1" width="40.42578125" customWidth="1"/>
    <col min="2" max="5" width="10.42578125" customWidth="1"/>
    <col min="6" max="6" width="11.85546875" customWidth="1"/>
    <col min="7" max="22" width="10.42578125" customWidth="1"/>
    <col min="24" max="28" width="10.42578125" customWidth="1"/>
    <col min="29" max="30" width="10.140625" customWidth="1"/>
    <col min="33" max="33" width="11.28515625" customWidth="1"/>
    <col min="34" max="34" width="11" customWidth="1"/>
    <col min="37" max="37" width="10.42578125" customWidth="1"/>
    <col min="38" max="38" width="10.7109375" customWidth="1"/>
  </cols>
  <sheetData>
    <row r="2" spans="1:38" ht="16.5" customHeight="1" x14ac:dyDescent="0.25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8" ht="16.5" customHeight="1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38" ht="15.75" customHeight="1" x14ac:dyDescent="0.25">
      <c r="A4" s="85" t="s">
        <v>1</v>
      </c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X4" s="4"/>
      <c r="Y4" s="4"/>
      <c r="Z4" s="4"/>
      <c r="AA4" s="4"/>
      <c r="AF4" s="196"/>
      <c r="AG4" s="196"/>
    </row>
    <row r="5" spans="1:38" ht="15.75" x14ac:dyDescent="0.25">
      <c r="A5" s="200" t="s">
        <v>2</v>
      </c>
      <c r="B5" s="72">
        <v>2016</v>
      </c>
      <c r="C5" s="72">
        <v>2017</v>
      </c>
      <c r="D5" s="202">
        <v>2018</v>
      </c>
      <c r="E5" s="202"/>
      <c r="F5" s="202"/>
      <c r="G5" s="203"/>
      <c r="H5" s="153"/>
      <c r="I5" s="202">
        <v>2019</v>
      </c>
      <c r="J5" s="202"/>
      <c r="K5" s="202"/>
      <c r="L5" s="203"/>
      <c r="M5" s="153"/>
      <c r="N5" s="197">
        <v>2020</v>
      </c>
      <c r="O5" s="198"/>
      <c r="P5" s="198"/>
      <c r="Q5" s="198"/>
      <c r="R5" s="142"/>
      <c r="S5" s="197">
        <v>2021</v>
      </c>
      <c r="T5" s="198"/>
      <c r="U5" s="198"/>
      <c r="V5" s="198"/>
      <c r="W5" s="142"/>
      <c r="X5" s="197">
        <v>2022</v>
      </c>
      <c r="Y5" s="198"/>
      <c r="Z5" s="198"/>
      <c r="AA5" s="198"/>
      <c r="AB5" s="199"/>
      <c r="AC5" s="197">
        <v>2023</v>
      </c>
      <c r="AD5" s="198"/>
      <c r="AE5" s="198"/>
      <c r="AF5" s="198"/>
      <c r="AG5" s="199"/>
      <c r="AH5" s="204">
        <v>2024</v>
      </c>
      <c r="AI5" s="204"/>
      <c r="AJ5" s="204"/>
      <c r="AK5" s="204"/>
      <c r="AL5" s="204"/>
    </row>
    <row r="6" spans="1:38" ht="18.75" x14ac:dyDescent="0.25">
      <c r="A6" s="201"/>
      <c r="B6" s="67"/>
      <c r="C6" s="67"/>
      <c r="D6" s="141" t="s">
        <v>3</v>
      </c>
      <c r="E6" s="142" t="s">
        <v>4</v>
      </c>
      <c r="F6" s="142" t="s">
        <v>5</v>
      </c>
      <c r="G6" s="142" t="s">
        <v>6</v>
      </c>
      <c r="H6" s="142" t="s">
        <v>47</v>
      </c>
      <c r="I6" s="141" t="s">
        <v>3</v>
      </c>
      <c r="J6" s="142" t="s">
        <v>4</v>
      </c>
      <c r="K6" s="142" t="s">
        <v>5</v>
      </c>
      <c r="L6" s="142" t="s">
        <v>6</v>
      </c>
      <c r="M6" s="142" t="s">
        <v>47</v>
      </c>
      <c r="N6" s="5" t="s">
        <v>3</v>
      </c>
      <c r="O6" s="7" t="s">
        <v>4</v>
      </c>
      <c r="P6" s="7" t="s">
        <v>5</v>
      </c>
      <c r="Q6" s="6" t="s">
        <v>6</v>
      </c>
      <c r="R6" s="142" t="s">
        <v>47</v>
      </c>
      <c r="S6" s="5" t="s">
        <v>3</v>
      </c>
      <c r="T6" s="7" t="s">
        <v>4</v>
      </c>
      <c r="U6" s="8" t="s">
        <v>5</v>
      </c>
      <c r="V6" s="8" t="s">
        <v>6</v>
      </c>
      <c r="W6" s="9" t="s">
        <v>47</v>
      </c>
      <c r="X6" s="152" t="s">
        <v>3</v>
      </c>
      <c r="Y6" s="148" t="s">
        <v>4</v>
      </c>
      <c r="Z6" s="148" t="s">
        <v>5</v>
      </c>
      <c r="AA6" s="8" t="s">
        <v>6</v>
      </c>
      <c r="AB6" s="9" t="s">
        <v>47</v>
      </c>
      <c r="AC6" s="152" t="s">
        <v>3</v>
      </c>
      <c r="AD6" s="148" t="s">
        <v>4</v>
      </c>
      <c r="AE6" s="148" t="s">
        <v>5</v>
      </c>
      <c r="AF6" s="8" t="s">
        <v>6</v>
      </c>
      <c r="AG6" s="9" t="s">
        <v>47</v>
      </c>
      <c r="AH6" s="152" t="s">
        <v>3</v>
      </c>
      <c r="AI6" s="148" t="s">
        <v>4</v>
      </c>
      <c r="AJ6" s="148" t="s">
        <v>5</v>
      </c>
      <c r="AK6" s="148" t="s">
        <v>75</v>
      </c>
      <c r="AL6" s="189" t="s">
        <v>76</v>
      </c>
    </row>
    <row r="7" spans="1:38" x14ac:dyDescent="0.25">
      <c r="A7" s="10" t="s">
        <v>7</v>
      </c>
      <c r="B7" s="70">
        <v>-229.9</v>
      </c>
      <c r="C7" s="70">
        <v>-114.3</v>
      </c>
      <c r="D7" s="11">
        <v>228.70935690000002</v>
      </c>
      <c r="E7" s="12">
        <v>-226.54888021879998</v>
      </c>
      <c r="F7" s="12">
        <v>390.02319899999998</v>
      </c>
      <c r="G7" s="12">
        <v>-421.60550369999999</v>
      </c>
      <c r="H7" s="12">
        <f>SUM(D7:G7)</f>
        <v>-29.421828018799943</v>
      </c>
      <c r="I7" s="11">
        <v>-146.80000000000001</v>
      </c>
      <c r="J7" s="12">
        <v>207.7</v>
      </c>
      <c r="K7" s="12">
        <v>7.8</v>
      </c>
      <c r="L7" s="12">
        <v>-109.8</v>
      </c>
      <c r="M7" s="12">
        <f>SUM(I7:L7)</f>
        <v>-41.100000000000023</v>
      </c>
      <c r="N7" s="12">
        <v>107.5</v>
      </c>
      <c r="O7" s="12">
        <v>-10.5</v>
      </c>
      <c r="P7" s="12">
        <v>-23.1</v>
      </c>
      <c r="Q7" s="12">
        <v>142.6</v>
      </c>
      <c r="R7" s="12">
        <f>SUM(N7:Q7)</f>
        <v>216.5</v>
      </c>
      <c r="S7" s="13">
        <v>126.7</v>
      </c>
      <c r="T7" s="14">
        <v>131.30000000000001</v>
      </c>
      <c r="U7" s="14">
        <v>-87.5</v>
      </c>
      <c r="V7" s="14">
        <v>141.6</v>
      </c>
      <c r="W7" s="15">
        <f>SUM(S7:V7)</f>
        <v>312.10000000000002</v>
      </c>
      <c r="X7" s="13">
        <v>89.8</v>
      </c>
      <c r="Y7" s="14">
        <v>201.6</v>
      </c>
      <c r="Z7" s="14">
        <v>107.5</v>
      </c>
      <c r="AA7" s="14">
        <v>-470.2</v>
      </c>
      <c r="AB7" s="15">
        <v>-71.300000000000011</v>
      </c>
      <c r="AC7" s="14">
        <v>116</v>
      </c>
      <c r="AD7" s="21">
        <v>-24.5</v>
      </c>
      <c r="AE7" s="14">
        <v>115.3</v>
      </c>
      <c r="AF7" s="14">
        <v>130.1</v>
      </c>
      <c r="AG7" s="15">
        <v>336.9</v>
      </c>
      <c r="AH7" s="13">
        <v>167.7</v>
      </c>
      <c r="AI7" s="14">
        <v>49.5</v>
      </c>
      <c r="AJ7" s="14">
        <v>61.2</v>
      </c>
      <c r="AK7" s="14">
        <v>-492.1</v>
      </c>
      <c r="AL7" s="15">
        <v>-213.70000000000005</v>
      </c>
    </row>
    <row r="8" spans="1:38" x14ac:dyDescent="0.25">
      <c r="A8" s="16" t="s">
        <v>8</v>
      </c>
      <c r="B8" s="71">
        <v>23.2</v>
      </c>
      <c r="C8" s="71">
        <v>749.6</v>
      </c>
      <c r="D8" s="17">
        <v>202.564875</v>
      </c>
      <c r="E8" s="18">
        <v>-164.31410500000001</v>
      </c>
      <c r="F8" s="18">
        <v>652.01025370499997</v>
      </c>
      <c r="G8" s="18">
        <v>36.996476295000001</v>
      </c>
      <c r="H8" s="18">
        <f t="shared" ref="H8:H9" si="0">SUM(D8:G8)</f>
        <v>727.25749999999994</v>
      </c>
      <c r="I8" s="17">
        <v>179.3</v>
      </c>
      <c r="J8" s="18">
        <v>-82.9</v>
      </c>
      <c r="K8" s="18">
        <v>256</v>
      </c>
      <c r="L8" s="18">
        <v>199.7</v>
      </c>
      <c r="M8" s="18">
        <f t="shared" ref="M8:M9" si="1">SUM(I8:L8)</f>
        <v>552.09999999999991</v>
      </c>
      <c r="N8" s="18">
        <v>552.6</v>
      </c>
      <c r="O8" s="18">
        <v>234</v>
      </c>
      <c r="P8" s="18">
        <v>361.4</v>
      </c>
      <c r="Q8" s="18">
        <v>-567.9</v>
      </c>
      <c r="R8" s="18">
        <f t="shared" ref="R8:R9" si="2">SUM(N8:Q8)</f>
        <v>580.1</v>
      </c>
      <c r="S8" s="20">
        <v>-57.3</v>
      </c>
      <c r="T8" s="21">
        <v>135.5</v>
      </c>
      <c r="U8" s="21">
        <v>-242.1</v>
      </c>
      <c r="V8" s="21">
        <v>126.9</v>
      </c>
      <c r="W8" s="22">
        <f t="shared" ref="W8:W9" si="3">SUM(S8:V8)</f>
        <v>-36.999999999999972</v>
      </c>
      <c r="X8" s="20">
        <v>-210.6</v>
      </c>
      <c r="Y8" s="21">
        <v>-32.6</v>
      </c>
      <c r="Z8" s="21">
        <v>-448.1</v>
      </c>
      <c r="AA8" s="21">
        <v>359.3</v>
      </c>
      <c r="AB8" s="22">
        <v>-331.9</v>
      </c>
      <c r="AC8" s="21">
        <v>-351.2</v>
      </c>
      <c r="AD8" s="21">
        <v>-396.1</v>
      </c>
      <c r="AE8" s="21">
        <v>-31</v>
      </c>
      <c r="AF8" s="21">
        <v>372.8</v>
      </c>
      <c r="AG8" s="22">
        <v>-405.5</v>
      </c>
      <c r="AH8" s="20">
        <v>-431.8</v>
      </c>
      <c r="AI8" s="21">
        <v>-36.299999999999997</v>
      </c>
      <c r="AJ8" s="21">
        <v>234.2</v>
      </c>
      <c r="AK8" s="21">
        <v>482.1</v>
      </c>
      <c r="AL8" s="22">
        <v>248.2</v>
      </c>
    </row>
    <row r="9" spans="1:38" s="85" customFormat="1" ht="15.75" x14ac:dyDescent="0.25">
      <c r="A9" s="23" t="s">
        <v>9</v>
      </c>
      <c r="B9" s="89">
        <v>-206.7</v>
      </c>
      <c r="C9" s="23">
        <v>635.29999999999995</v>
      </c>
      <c r="D9" s="80">
        <v>431.27423190000002</v>
      </c>
      <c r="E9" s="81">
        <v>-390.86298521879996</v>
      </c>
      <c r="F9" s="81">
        <v>1042.0334527049999</v>
      </c>
      <c r="G9" s="81">
        <v>-384.60902740500001</v>
      </c>
      <c r="H9" s="81">
        <f t="shared" si="0"/>
        <v>697.83567198119999</v>
      </c>
      <c r="I9" s="80">
        <v>32.5</v>
      </c>
      <c r="J9" s="81">
        <v>124.79999999999998</v>
      </c>
      <c r="K9" s="81">
        <v>263.8</v>
      </c>
      <c r="L9" s="81">
        <v>89.899999999999991</v>
      </c>
      <c r="M9" s="81">
        <f t="shared" si="1"/>
        <v>511</v>
      </c>
      <c r="N9" s="81">
        <v>660.2</v>
      </c>
      <c r="O9" s="81">
        <v>223.4</v>
      </c>
      <c r="P9" s="81">
        <v>338.3</v>
      </c>
      <c r="Q9" s="81">
        <v>-425.3</v>
      </c>
      <c r="R9" s="81">
        <f t="shared" si="2"/>
        <v>796.60000000000014</v>
      </c>
      <c r="S9" s="82">
        <v>69.400000000000006</v>
      </c>
      <c r="T9" s="83">
        <v>266.8</v>
      </c>
      <c r="U9" s="83">
        <v>-329.6</v>
      </c>
      <c r="V9" s="83">
        <v>268.5</v>
      </c>
      <c r="W9" s="84">
        <f t="shared" si="3"/>
        <v>275.10000000000002</v>
      </c>
      <c r="X9" s="82">
        <v>-120.8</v>
      </c>
      <c r="Y9" s="83">
        <v>169</v>
      </c>
      <c r="Z9" s="83">
        <v>-340.6</v>
      </c>
      <c r="AA9" s="83">
        <v>-110.9</v>
      </c>
      <c r="AB9" s="84">
        <v>-403.2</v>
      </c>
      <c r="AC9" s="83">
        <f>SUM(AC7:AC8)</f>
        <v>-235.2</v>
      </c>
      <c r="AD9" s="83">
        <f>SUM(AD7:AD8)</f>
        <v>-420.6</v>
      </c>
      <c r="AE9" s="83">
        <v>84.3</v>
      </c>
      <c r="AF9" s="83">
        <v>502.9</v>
      </c>
      <c r="AG9" s="84">
        <v>-68.599999999999994</v>
      </c>
      <c r="AH9" s="82">
        <v>-264.10000000000002</v>
      </c>
      <c r="AI9" s="83">
        <v>13.2</v>
      </c>
      <c r="AJ9" s="83">
        <v>295.39999999999998</v>
      </c>
      <c r="AK9" s="83">
        <v>-10</v>
      </c>
      <c r="AL9" s="84">
        <v>34.499999999999943</v>
      </c>
    </row>
    <row r="11" spans="1:38" s="64" customFormat="1" ht="15.75" x14ac:dyDescent="0.25">
      <c r="A11" s="60" t="s">
        <v>35</v>
      </c>
      <c r="B11" s="60"/>
      <c r="C11" s="60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X11" s="65"/>
      <c r="Y11" s="65"/>
      <c r="Z11" s="65"/>
      <c r="AA11" s="65"/>
    </row>
    <row r="12" spans="1:38" s="64" customFormat="1" ht="15.75" x14ac:dyDescent="0.25">
      <c r="A12" s="62" t="s">
        <v>41</v>
      </c>
      <c r="B12" s="62"/>
      <c r="C12" s="62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X12" s="65"/>
      <c r="Y12" s="65"/>
      <c r="Z12" s="65"/>
      <c r="AA12" s="65"/>
    </row>
    <row r="13" spans="1:38" s="64" customFormat="1" ht="18" x14ac:dyDescent="0.25">
      <c r="A13" s="62" t="s">
        <v>38</v>
      </c>
      <c r="B13" s="62"/>
      <c r="C13" s="62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X13" s="65"/>
      <c r="Y13" s="65"/>
      <c r="Z13" s="65"/>
      <c r="AA13" s="65"/>
    </row>
    <row r="14" spans="1:38" s="64" customFormat="1" ht="18" x14ac:dyDescent="0.25">
      <c r="A14" s="62" t="s">
        <v>39</v>
      </c>
      <c r="B14" s="62"/>
      <c r="C14" s="62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X14" s="65"/>
      <c r="Y14" s="65"/>
      <c r="Z14" s="65"/>
      <c r="AA14" s="65"/>
    </row>
    <row r="15" spans="1:38" s="64" customFormat="1" x14ac:dyDescent="0.25">
      <c r="A15" s="63" t="s">
        <v>40</v>
      </c>
      <c r="B15" s="63"/>
      <c r="C15" s="63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X15" s="65"/>
      <c r="Y15" s="65"/>
      <c r="Z15" s="65"/>
      <c r="AA15" s="65"/>
    </row>
    <row r="16" spans="1:38" s="64" customFormat="1" x14ac:dyDescent="0.25"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X16" s="65"/>
      <c r="Y16" s="65"/>
      <c r="Z16" s="65"/>
      <c r="AA16" s="65"/>
    </row>
  </sheetData>
  <mergeCells count="9">
    <mergeCell ref="AH5:AL5"/>
    <mergeCell ref="AF4:AG4"/>
    <mergeCell ref="X5:AB5"/>
    <mergeCell ref="AC5:AG5"/>
    <mergeCell ref="A5:A6"/>
    <mergeCell ref="D5:G5"/>
    <mergeCell ref="I5:L5"/>
    <mergeCell ref="N5:Q5"/>
    <mergeCell ref="S5:V5"/>
  </mergeCells>
  <pageMargins left="0.7" right="0.7" top="0.75" bottom="0.75" header="0.3" footer="0.3"/>
  <pageSetup orientation="portrait" r:id="rId1"/>
  <ignoredErrors>
    <ignoredError sqref="W7:W9 H7:H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1"/>
  <sheetViews>
    <sheetView zoomScale="70" zoomScaleNormal="70" workbookViewId="0">
      <pane xSplit="1" ySplit="1" topLeftCell="AA2" activePane="bottomRight" state="frozen"/>
      <selection pane="topRight" activeCell="B1" sqref="B1"/>
      <selection pane="bottomLeft" activeCell="A12" sqref="A12"/>
      <selection pane="bottomRight" activeCell="AL13" sqref="AL13"/>
    </sheetView>
  </sheetViews>
  <sheetFormatPr defaultRowHeight="15" x14ac:dyDescent="0.25"/>
  <cols>
    <col min="1" max="1" width="52.42578125" customWidth="1"/>
    <col min="2" max="28" width="10.42578125" customWidth="1"/>
    <col min="29" max="29" width="11.140625" customWidth="1"/>
    <col min="30" max="30" width="10.140625" customWidth="1"/>
    <col min="37" max="37" width="10.5703125" bestFit="1" customWidth="1"/>
  </cols>
  <sheetData>
    <row r="1" spans="1:38" ht="15.75" x14ac:dyDescent="0.25">
      <c r="A1" s="40" t="s">
        <v>28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38" ht="15.75" x14ac:dyDescent="0.25">
      <c r="A2" s="40"/>
      <c r="B2" s="40"/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38" ht="15.75" x14ac:dyDescent="0.25">
      <c r="B3" s="42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AF3" s="178"/>
      <c r="AG3" s="178"/>
      <c r="AH3" s="210" t="s">
        <v>1</v>
      </c>
      <c r="AI3" s="210"/>
      <c r="AJ3" s="210"/>
      <c r="AK3" s="210"/>
      <c r="AL3" s="210"/>
    </row>
    <row r="4" spans="1:38" ht="15.75" x14ac:dyDescent="0.25">
      <c r="A4" s="208" t="s">
        <v>29</v>
      </c>
      <c r="B4" s="90">
        <v>2016</v>
      </c>
      <c r="C4" s="90">
        <v>2017</v>
      </c>
      <c r="D4" s="205">
        <v>2018</v>
      </c>
      <c r="E4" s="206"/>
      <c r="F4" s="206"/>
      <c r="G4" s="206"/>
      <c r="H4" s="207"/>
      <c r="I4" s="205">
        <v>2019</v>
      </c>
      <c r="J4" s="206"/>
      <c r="K4" s="206"/>
      <c r="L4" s="206"/>
      <c r="M4" s="207"/>
      <c r="N4" s="205">
        <v>2020</v>
      </c>
      <c r="O4" s="206"/>
      <c r="P4" s="206"/>
      <c r="Q4" s="206"/>
      <c r="R4" s="207"/>
      <c r="S4" s="205">
        <v>2021</v>
      </c>
      <c r="T4" s="206"/>
      <c r="U4" s="206"/>
      <c r="V4" s="206"/>
      <c r="W4" s="207"/>
      <c r="X4" s="205">
        <v>2022</v>
      </c>
      <c r="Y4" s="206"/>
      <c r="Z4" s="206"/>
      <c r="AA4" s="206"/>
      <c r="AB4" s="207"/>
      <c r="AC4" s="205">
        <v>2023</v>
      </c>
      <c r="AD4" s="206"/>
      <c r="AE4" s="206"/>
      <c r="AF4" s="206"/>
      <c r="AG4" s="207"/>
      <c r="AH4" s="204">
        <v>2024</v>
      </c>
      <c r="AI4" s="204"/>
      <c r="AJ4" s="204"/>
      <c r="AK4" s="204"/>
      <c r="AL4" s="204"/>
    </row>
    <row r="5" spans="1:38" ht="18.75" x14ac:dyDescent="0.25">
      <c r="A5" s="209"/>
      <c r="B5" s="73"/>
      <c r="C5" s="73"/>
      <c r="D5" s="45" t="s">
        <v>3</v>
      </c>
      <c r="E5" s="46" t="s">
        <v>4</v>
      </c>
      <c r="F5" s="46" t="s">
        <v>5</v>
      </c>
      <c r="G5" s="144" t="s">
        <v>6</v>
      </c>
      <c r="H5" s="47" t="s">
        <v>47</v>
      </c>
      <c r="I5" s="143" t="s">
        <v>3</v>
      </c>
      <c r="J5" s="144" t="s">
        <v>4</v>
      </c>
      <c r="K5" s="144" t="s">
        <v>5</v>
      </c>
      <c r="L5" s="144" t="s">
        <v>6</v>
      </c>
      <c r="M5" s="47" t="s">
        <v>47</v>
      </c>
      <c r="N5" s="143" t="s">
        <v>3</v>
      </c>
      <c r="O5" s="144" t="s">
        <v>4</v>
      </c>
      <c r="P5" s="144" t="s">
        <v>5</v>
      </c>
      <c r="Q5" s="144" t="s">
        <v>6</v>
      </c>
      <c r="R5" s="47" t="s">
        <v>47</v>
      </c>
      <c r="S5" s="143" t="s">
        <v>3</v>
      </c>
      <c r="T5" s="144" t="s">
        <v>4</v>
      </c>
      <c r="U5" s="144" t="s">
        <v>5</v>
      </c>
      <c r="V5" s="144" t="s">
        <v>6</v>
      </c>
      <c r="W5" s="47" t="s">
        <v>47</v>
      </c>
      <c r="X5" s="167" t="s">
        <v>3</v>
      </c>
      <c r="Y5" s="168" t="s">
        <v>4</v>
      </c>
      <c r="Z5" s="168" t="s">
        <v>5</v>
      </c>
      <c r="AA5" s="168" t="s">
        <v>6</v>
      </c>
      <c r="AB5" s="169" t="s">
        <v>47</v>
      </c>
      <c r="AC5" s="167" t="s">
        <v>3</v>
      </c>
      <c r="AD5" s="168" t="s">
        <v>4</v>
      </c>
      <c r="AE5" s="168" t="s">
        <v>5</v>
      </c>
      <c r="AF5" s="173" t="s">
        <v>6</v>
      </c>
      <c r="AG5" s="169" t="s">
        <v>47</v>
      </c>
      <c r="AH5" s="152" t="s">
        <v>3</v>
      </c>
      <c r="AI5" s="148" t="s">
        <v>4</v>
      </c>
      <c r="AJ5" s="148" t="s">
        <v>5</v>
      </c>
      <c r="AK5" s="148" t="s">
        <v>75</v>
      </c>
      <c r="AL5" s="189" t="s">
        <v>76</v>
      </c>
    </row>
    <row r="6" spans="1:38" x14ac:dyDescent="0.25">
      <c r="A6" s="48" t="s">
        <v>30</v>
      </c>
      <c r="B6" s="76">
        <v>-290.7</v>
      </c>
      <c r="C6" s="76">
        <v>-660.4</v>
      </c>
      <c r="D6" s="49">
        <v>116.94116700000001</v>
      </c>
      <c r="E6" s="50">
        <v>-540.94299799999999</v>
      </c>
      <c r="F6" s="50">
        <v>557.70894999999996</v>
      </c>
      <c r="G6" s="50">
        <v>-479.59890000000001</v>
      </c>
      <c r="H6" s="53">
        <f>SUM(D6:G6)</f>
        <v>-345.89178100000004</v>
      </c>
      <c r="I6" s="49">
        <v>157.80000000000001</v>
      </c>
      <c r="J6" s="50">
        <v>-231.1</v>
      </c>
      <c r="K6" s="50">
        <v>174.2</v>
      </c>
      <c r="L6" s="50">
        <v>-329.3</v>
      </c>
      <c r="M6" s="53">
        <f>SUM(I6:L6)</f>
        <v>-228.4</v>
      </c>
      <c r="N6" s="49">
        <v>252.5</v>
      </c>
      <c r="O6" s="50">
        <v>-119</v>
      </c>
      <c r="P6" s="50">
        <v>9.9</v>
      </c>
      <c r="Q6" s="50">
        <v>-237.2</v>
      </c>
      <c r="R6" s="53">
        <f>SUM(N6:Q6)</f>
        <v>-93.799999999999983</v>
      </c>
      <c r="S6" s="49">
        <v>-104.2</v>
      </c>
      <c r="T6" s="50">
        <v>65.099999999999994</v>
      </c>
      <c r="U6" s="50">
        <v>-425.9</v>
      </c>
      <c r="V6" s="50">
        <v>354.8</v>
      </c>
      <c r="W6" s="53">
        <f>SUM(S6:V6)</f>
        <v>-110.19999999999999</v>
      </c>
      <c r="X6" s="49">
        <v>-7.9</v>
      </c>
      <c r="Y6" s="50">
        <v>103.2</v>
      </c>
      <c r="Z6" s="50">
        <v>-131</v>
      </c>
      <c r="AA6" s="50">
        <v>-254.7</v>
      </c>
      <c r="AB6" s="55">
        <v>-290.39999999999998</v>
      </c>
      <c r="AC6" s="49">
        <v>141</v>
      </c>
      <c r="AD6" s="50">
        <v>97.4</v>
      </c>
      <c r="AE6" s="50">
        <v>-62.1</v>
      </c>
      <c r="AF6" s="50">
        <v>-15.1</v>
      </c>
      <c r="AG6" s="175">
        <v>161.19999999999999</v>
      </c>
      <c r="AH6" s="49">
        <v>95.1</v>
      </c>
      <c r="AI6" s="50">
        <v>20.9</v>
      </c>
      <c r="AJ6" s="50">
        <v>324.39999999999998</v>
      </c>
      <c r="AK6" s="194">
        <v>-404.5</v>
      </c>
      <c r="AL6" s="191">
        <v>35.9</v>
      </c>
    </row>
    <row r="7" spans="1:38" ht="18.75" x14ac:dyDescent="0.25">
      <c r="A7" s="48" t="s">
        <v>31</v>
      </c>
      <c r="B7" s="77">
        <v>19</v>
      </c>
      <c r="C7" s="77">
        <v>680.2</v>
      </c>
      <c r="D7" s="51">
        <v>324.768373</v>
      </c>
      <c r="E7" s="52">
        <v>134.443625</v>
      </c>
      <c r="F7" s="52">
        <v>426.72291099999995</v>
      </c>
      <c r="G7" s="52">
        <v>50.379922999999991</v>
      </c>
      <c r="H7" s="53">
        <f t="shared" ref="H7:H13" si="0">SUM(D7:G7)</f>
        <v>936.31483199999991</v>
      </c>
      <c r="I7" s="51">
        <v>-123.8</v>
      </c>
      <c r="J7" s="52">
        <v>241.1</v>
      </c>
      <c r="K7" s="52">
        <v>83.5</v>
      </c>
      <c r="L7" s="52">
        <v>447.5</v>
      </c>
      <c r="M7" s="53">
        <f t="shared" ref="M7:M13" si="1">SUM(I7:L7)</f>
        <v>648.29999999999995</v>
      </c>
      <c r="N7" s="51">
        <v>388.9</v>
      </c>
      <c r="O7" s="52">
        <v>311.2</v>
      </c>
      <c r="P7" s="52">
        <v>320.2</v>
      </c>
      <c r="Q7" s="52">
        <v>-143.19999999999999</v>
      </c>
      <c r="R7" s="53">
        <f t="shared" ref="R7:R13" si="2">SUM(N7:Q7)</f>
        <v>877.09999999999991</v>
      </c>
      <c r="S7" s="51">
        <v>150.30000000000001</v>
      </c>
      <c r="T7" s="52">
        <v>195.6</v>
      </c>
      <c r="U7" s="52">
        <v>87.6</v>
      </c>
      <c r="V7" s="52">
        <v>-117.7</v>
      </c>
      <c r="W7" s="53">
        <f t="shared" ref="W7:W12" si="3">SUM(S7:V7)</f>
        <v>315.8</v>
      </c>
      <c r="X7" s="51">
        <v>-141.9</v>
      </c>
      <c r="Y7" s="52">
        <v>37.5</v>
      </c>
      <c r="Z7" s="52">
        <v>-241.9</v>
      </c>
      <c r="AA7" s="52">
        <v>111.9</v>
      </c>
      <c r="AB7" s="55">
        <v>-234.4</v>
      </c>
      <c r="AC7" s="51">
        <v>-398</v>
      </c>
      <c r="AD7" s="176">
        <v>-516.5</v>
      </c>
      <c r="AE7" s="52">
        <v>154.69999999999999</v>
      </c>
      <c r="AF7" s="52">
        <v>493.9</v>
      </c>
      <c r="AG7" s="55">
        <v>-265.89999999999998</v>
      </c>
      <c r="AH7" s="51">
        <v>-425.2</v>
      </c>
      <c r="AI7" s="52">
        <v>-34.5</v>
      </c>
      <c r="AJ7" s="52">
        <v>-35.1</v>
      </c>
      <c r="AK7" s="195">
        <v>474</v>
      </c>
      <c r="AL7" s="192">
        <v>-20.8</v>
      </c>
    </row>
    <row r="8" spans="1:38" x14ac:dyDescent="0.25">
      <c r="A8" s="48" t="s">
        <v>32</v>
      </c>
      <c r="B8" s="78">
        <v>5.0999999999999996</v>
      </c>
      <c r="C8" s="78">
        <v>663.9</v>
      </c>
      <c r="D8" s="54">
        <v>9.1823616000000001</v>
      </c>
      <c r="E8" s="53">
        <v>3.8891438000000003</v>
      </c>
      <c r="F8" s="53">
        <v>10.9191585</v>
      </c>
      <c r="G8" s="53">
        <v>3.3837486000000001</v>
      </c>
      <c r="H8" s="53">
        <f t="shared" si="0"/>
        <v>27.374412500000002</v>
      </c>
      <c r="I8" s="54">
        <v>-15.5</v>
      </c>
      <c r="J8" s="53">
        <v>-12.5</v>
      </c>
      <c r="K8" s="53">
        <v>4.5999999999999996</v>
      </c>
      <c r="L8" s="53">
        <v>-11.9</v>
      </c>
      <c r="M8" s="53">
        <f t="shared" si="1"/>
        <v>-35.299999999999997</v>
      </c>
      <c r="N8" s="54">
        <v>-9.5</v>
      </c>
      <c r="O8" s="53">
        <v>6</v>
      </c>
      <c r="P8" s="53">
        <v>27</v>
      </c>
      <c r="Q8" s="53">
        <v>-32.5</v>
      </c>
      <c r="R8" s="53">
        <f t="shared" si="2"/>
        <v>-9</v>
      </c>
      <c r="S8" s="54">
        <v>9</v>
      </c>
      <c r="T8" s="53">
        <v>-6.9</v>
      </c>
      <c r="U8" s="53">
        <v>21.3</v>
      </c>
      <c r="V8" s="53">
        <v>-5.2</v>
      </c>
      <c r="W8" s="53">
        <f t="shared" si="3"/>
        <v>18.2</v>
      </c>
      <c r="X8" s="54">
        <v>23.5</v>
      </c>
      <c r="Y8" s="53">
        <v>11.8</v>
      </c>
      <c r="Z8" s="53">
        <v>13.2</v>
      </c>
      <c r="AA8" s="53">
        <v>-33.799999999999997</v>
      </c>
      <c r="AB8" s="55">
        <v>14.700000000000003</v>
      </c>
      <c r="AC8" s="51">
        <v>4.4000000000000004</v>
      </c>
      <c r="AD8" s="52">
        <v>-26.7</v>
      </c>
      <c r="AE8" s="52">
        <v>7</v>
      </c>
      <c r="AF8" s="52">
        <v>-12.1</v>
      </c>
      <c r="AG8" s="177">
        <v>-27.4</v>
      </c>
      <c r="AH8" s="51">
        <v>3.5</v>
      </c>
      <c r="AI8" s="52">
        <v>-10.199999999999999</v>
      </c>
      <c r="AJ8" s="52">
        <v>8.5</v>
      </c>
      <c r="AK8" s="195">
        <v>-24.7</v>
      </c>
      <c r="AL8" s="192">
        <v>-22.9</v>
      </c>
    </row>
    <row r="9" spans="1:38" x14ac:dyDescent="0.25">
      <c r="A9" s="48" t="s">
        <v>33</v>
      </c>
      <c r="B9" s="78">
        <v>-15</v>
      </c>
      <c r="C9" s="78">
        <v>-18.399999999999999</v>
      </c>
      <c r="D9" s="54">
        <v>-64.770646999999997</v>
      </c>
      <c r="E9" s="53">
        <v>-6.1456637188000007</v>
      </c>
      <c r="F9" s="53">
        <v>13.229136999999998</v>
      </c>
      <c r="G9" s="53">
        <v>4.1697139999999999</v>
      </c>
      <c r="H9" s="53">
        <f t="shared" si="0"/>
        <v>-53.517459718799998</v>
      </c>
      <c r="I9" s="54">
        <v>-5.4</v>
      </c>
      <c r="J9" s="53">
        <v>-4.8</v>
      </c>
      <c r="K9" s="53">
        <v>6.6</v>
      </c>
      <c r="L9" s="53">
        <v>-6.2</v>
      </c>
      <c r="M9" s="53">
        <f t="shared" si="1"/>
        <v>-9.8000000000000007</v>
      </c>
      <c r="N9" s="54">
        <v>2</v>
      </c>
      <c r="O9" s="53">
        <v>-1</v>
      </c>
      <c r="P9" s="53">
        <v>2.2000000000000002</v>
      </c>
      <c r="Q9" s="53">
        <v>-12.6</v>
      </c>
      <c r="R9" s="53">
        <f t="shared" si="2"/>
        <v>-9.3999999999999986</v>
      </c>
      <c r="S9" s="54">
        <v>2.9</v>
      </c>
      <c r="T9" s="53">
        <v>1.1000000000000001</v>
      </c>
      <c r="U9" s="53">
        <v>6.4</v>
      </c>
      <c r="V9" s="53">
        <v>-2</v>
      </c>
      <c r="W9" s="53">
        <f t="shared" si="3"/>
        <v>8.4</v>
      </c>
      <c r="X9" s="54">
        <v>2.7</v>
      </c>
      <c r="Y9" s="53">
        <v>0.2</v>
      </c>
      <c r="Z9" s="53">
        <v>17.7</v>
      </c>
      <c r="AA9" s="53">
        <v>7.1</v>
      </c>
      <c r="AB9" s="55">
        <v>27.700000000000003</v>
      </c>
      <c r="AC9" s="51">
        <v>-0.2</v>
      </c>
      <c r="AD9" s="52">
        <v>1</v>
      </c>
      <c r="AE9" s="52">
        <v>9.8000000000000007</v>
      </c>
      <c r="AF9" s="52">
        <v>11</v>
      </c>
      <c r="AG9" s="177">
        <v>21.6</v>
      </c>
      <c r="AH9" s="51">
        <v>-1.2</v>
      </c>
      <c r="AI9" s="52">
        <v>7</v>
      </c>
      <c r="AJ9" s="52">
        <v>-26.1</v>
      </c>
      <c r="AK9" s="195">
        <v>-27.5</v>
      </c>
      <c r="AL9" s="192">
        <v>-47.8</v>
      </c>
    </row>
    <row r="10" spans="1:38" x14ac:dyDescent="0.25">
      <c r="A10" s="48" t="s">
        <v>34</v>
      </c>
      <c r="B10" s="78">
        <v>13.3</v>
      </c>
      <c r="C10" s="78">
        <v>-140.6</v>
      </c>
      <c r="D10" s="54">
        <v>29.824110000000001</v>
      </c>
      <c r="E10" s="53">
        <v>14.425829999999999</v>
      </c>
      <c r="F10" s="53">
        <v>9.6379487049999994</v>
      </c>
      <c r="G10" s="53">
        <v>25.889991295000005</v>
      </c>
      <c r="H10" s="53">
        <f t="shared" si="0"/>
        <v>79.77788000000001</v>
      </c>
      <c r="I10" s="54">
        <v>11</v>
      </c>
      <c r="J10" s="53">
        <v>15.1</v>
      </c>
      <c r="K10" s="53">
        <v>-7.4</v>
      </c>
      <c r="L10" s="53">
        <v>21.8</v>
      </c>
      <c r="M10" s="53">
        <f t="shared" si="1"/>
        <v>40.5</v>
      </c>
      <c r="N10" s="54">
        <v>18.399999999999999</v>
      </c>
      <c r="O10" s="53">
        <v>14.3</v>
      </c>
      <c r="P10" s="53">
        <v>-18.7</v>
      </c>
      <c r="Q10" s="53">
        <v>4.3</v>
      </c>
      <c r="R10" s="53">
        <f t="shared" si="2"/>
        <v>18.300000000000004</v>
      </c>
      <c r="S10" s="54">
        <v>12.1</v>
      </c>
      <c r="T10" s="53">
        <v>14.5</v>
      </c>
      <c r="U10" s="53">
        <v>-14.9</v>
      </c>
      <c r="V10" s="53">
        <v>41.4</v>
      </c>
      <c r="W10" s="53">
        <f t="shared" si="3"/>
        <v>53.1</v>
      </c>
      <c r="X10" s="54">
        <v>10.5</v>
      </c>
      <c r="Y10" s="53">
        <v>15.6</v>
      </c>
      <c r="Z10" s="53">
        <v>-8.3000000000000007</v>
      </c>
      <c r="AA10" s="53">
        <v>62.7</v>
      </c>
      <c r="AB10" s="55">
        <v>80.5</v>
      </c>
      <c r="AC10" s="51">
        <v>28.5</v>
      </c>
      <c r="AD10" s="52">
        <v>19.5</v>
      </c>
      <c r="AE10" s="52">
        <v>-9.9</v>
      </c>
      <c r="AF10" s="52">
        <v>17.8</v>
      </c>
      <c r="AG10" s="177">
        <v>55.9</v>
      </c>
      <c r="AH10" s="51">
        <v>40.1</v>
      </c>
      <c r="AI10" s="52">
        <v>16</v>
      </c>
      <c r="AJ10" s="52">
        <v>20.100000000000001</v>
      </c>
      <c r="AK10" s="195">
        <v>0.1</v>
      </c>
      <c r="AL10" s="192">
        <v>76.3</v>
      </c>
    </row>
    <row r="11" spans="1:38" x14ac:dyDescent="0.25">
      <c r="A11" s="48" t="s">
        <v>73</v>
      </c>
      <c r="B11" s="51"/>
      <c r="C11" s="51"/>
      <c r="D11" s="54"/>
      <c r="E11" s="53"/>
      <c r="F11" s="53"/>
      <c r="G11" s="53"/>
      <c r="H11" s="53">
        <f t="shared" si="0"/>
        <v>0</v>
      </c>
      <c r="I11" s="54"/>
      <c r="J11" s="53"/>
      <c r="K11" s="53"/>
      <c r="L11" s="53"/>
      <c r="M11" s="53">
        <f t="shared" si="1"/>
        <v>0</v>
      </c>
      <c r="N11" s="54"/>
      <c r="O11" s="53"/>
      <c r="P11" s="53"/>
      <c r="Q11" s="53"/>
      <c r="R11" s="53">
        <f t="shared" si="2"/>
        <v>0</v>
      </c>
      <c r="S11" s="54">
        <v>-3.5</v>
      </c>
      <c r="T11" s="53">
        <v>-1.3</v>
      </c>
      <c r="U11" s="53">
        <v>7.7</v>
      </c>
      <c r="V11" s="53">
        <v>14</v>
      </c>
      <c r="W11" s="53">
        <f t="shared" si="3"/>
        <v>16.899999999999999</v>
      </c>
      <c r="X11" s="54">
        <v>-7.1</v>
      </c>
      <c r="Y11" s="53">
        <v>0.7</v>
      </c>
      <c r="Z11" s="53">
        <v>-2</v>
      </c>
      <c r="AA11" s="53">
        <v>-17.600000000000001</v>
      </c>
      <c r="AB11" s="55">
        <v>-25.9</v>
      </c>
      <c r="AC11" s="51">
        <v>-1.1000000000000001</v>
      </c>
      <c r="AD11" s="52">
        <v>0.9</v>
      </c>
      <c r="AE11" s="52">
        <v>5.0999999999999996</v>
      </c>
      <c r="AF11" s="52">
        <v>-12</v>
      </c>
      <c r="AG11" s="177">
        <v>-7.1</v>
      </c>
      <c r="AH11" s="51">
        <v>2.1</v>
      </c>
      <c r="AI11" s="52">
        <v>4.8</v>
      </c>
      <c r="AJ11" s="52">
        <v>1.3</v>
      </c>
      <c r="AK11" s="195">
        <v>-6.4</v>
      </c>
      <c r="AL11" s="192">
        <v>1.8</v>
      </c>
    </row>
    <row r="12" spans="1:38" ht="15.75" x14ac:dyDescent="0.25">
      <c r="A12" s="56" t="s">
        <v>72</v>
      </c>
      <c r="B12" s="56">
        <v>61.6</v>
      </c>
      <c r="C12" s="79">
        <v>110.6</v>
      </c>
      <c r="D12" s="57">
        <v>15.328867300000002</v>
      </c>
      <c r="E12" s="58">
        <v>3.4672551000000023</v>
      </c>
      <c r="F12" s="58">
        <v>23.815746000000004</v>
      </c>
      <c r="G12" s="58">
        <v>11.166695700000002</v>
      </c>
      <c r="H12" s="53">
        <f t="shared" si="0"/>
        <v>53.778564100000011</v>
      </c>
      <c r="I12" s="57">
        <v>8.4</v>
      </c>
      <c r="J12" s="58">
        <v>117</v>
      </c>
      <c r="K12" s="58">
        <v>2.2999999999999998</v>
      </c>
      <c r="L12" s="58">
        <v>-32</v>
      </c>
      <c r="M12" s="53">
        <f t="shared" si="1"/>
        <v>95.7</v>
      </c>
      <c r="N12" s="57">
        <v>7.9</v>
      </c>
      <c r="O12" s="58">
        <v>11.9</v>
      </c>
      <c r="P12" s="58">
        <v>-2.2999999999999998</v>
      </c>
      <c r="Q12" s="58">
        <v>-4.0999999999999996</v>
      </c>
      <c r="R12" s="53">
        <f t="shared" si="2"/>
        <v>13.4</v>
      </c>
      <c r="S12" s="57">
        <v>2.8</v>
      </c>
      <c r="T12" s="58">
        <v>-1.3</v>
      </c>
      <c r="U12" s="58">
        <v>-11.8</v>
      </c>
      <c r="V12" s="58">
        <v>-16.8</v>
      </c>
      <c r="W12" s="53">
        <f t="shared" si="3"/>
        <v>-27.1</v>
      </c>
      <c r="X12" s="57">
        <v>-0.6</v>
      </c>
      <c r="Y12" s="58">
        <v>0</v>
      </c>
      <c r="Z12" s="58">
        <v>11.7</v>
      </c>
      <c r="AA12" s="58">
        <v>13.5</v>
      </c>
      <c r="AB12" s="55">
        <v>24.6</v>
      </c>
      <c r="AC12" s="51">
        <v>-9.8000000000000007</v>
      </c>
      <c r="AD12" s="52">
        <v>3.8</v>
      </c>
      <c r="AE12" s="52">
        <v>-20.3</v>
      </c>
      <c r="AF12" s="52">
        <v>19.399999999999999</v>
      </c>
      <c r="AG12" s="177">
        <v>-6.9</v>
      </c>
      <c r="AH12" s="51">
        <v>21.5</v>
      </c>
      <c r="AI12" s="52">
        <v>9.1999999999999993</v>
      </c>
      <c r="AJ12" s="52">
        <v>2.2999999999999998</v>
      </c>
      <c r="AK12" s="195">
        <v>-21</v>
      </c>
      <c r="AL12" s="192">
        <v>12</v>
      </c>
    </row>
    <row r="13" spans="1:38" s="85" customFormat="1" ht="15.75" x14ac:dyDescent="0.25">
      <c r="A13" s="59" t="s">
        <v>9</v>
      </c>
      <c r="B13" s="59">
        <v>-206.7</v>
      </c>
      <c r="C13" s="59">
        <v>635.29999999999995</v>
      </c>
      <c r="D13" s="86">
        <v>431.27423190000002</v>
      </c>
      <c r="E13" s="87">
        <v>-390.86280781879998</v>
      </c>
      <c r="F13" s="87">
        <v>1042.033851205</v>
      </c>
      <c r="G13" s="87">
        <v>-384.608827405</v>
      </c>
      <c r="H13" s="154">
        <f t="shared" si="0"/>
        <v>697.8364478812</v>
      </c>
      <c r="I13" s="86">
        <v>32.500000000000014</v>
      </c>
      <c r="J13" s="87">
        <v>124.8</v>
      </c>
      <c r="K13" s="87">
        <v>263.80000000000007</v>
      </c>
      <c r="L13" s="87">
        <v>89.899999999999977</v>
      </c>
      <c r="M13" s="154">
        <f t="shared" si="1"/>
        <v>511.00000000000006</v>
      </c>
      <c r="N13" s="86">
        <v>660.2</v>
      </c>
      <c r="O13" s="87">
        <v>223.4</v>
      </c>
      <c r="P13" s="87">
        <v>338.3</v>
      </c>
      <c r="Q13" s="87">
        <v>-425.3</v>
      </c>
      <c r="R13" s="154">
        <f t="shared" si="2"/>
        <v>796.60000000000014</v>
      </c>
      <c r="S13" s="86">
        <v>69.400000000000006</v>
      </c>
      <c r="T13" s="87">
        <v>266.8</v>
      </c>
      <c r="U13" s="87">
        <v>-329.6</v>
      </c>
      <c r="V13" s="87">
        <v>268.5</v>
      </c>
      <c r="W13" s="154">
        <f>SUM(S13:V13)</f>
        <v>275.10000000000002</v>
      </c>
      <c r="X13" s="86">
        <f>SUM(X6:X12)</f>
        <v>-120.8</v>
      </c>
      <c r="Y13" s="87">
        <f>SUM(Y6:Y12)</f>
        <v>168.99999999999997</v>
      </c>
      <c r="Z13" s="87">
        <f>SUM(Z6:Z12)</f>
        <v>-340.6</v>
      </c>
      <c r="AA13" s="87">
        <f>SUM(AA6:AA12)</f>
        <v>-110.89999999999998</v>
      </c>
      <c r="AB13" s="156">
        <v>-403.19999999999993</v>
      </c>
      <c r="AC13" s="86">
        <v>-235.2</v>
      </c>
      <c r="AD13" s="87">
        <f>SUM(AD6:AD12)</f>
        <v>-420.6</v>
      </c>
      <c r="AE13" s="87">
        <v>84.299999999999983</v>
      </c>
      <c r="AF13" s="87">
        <v>502.9</v>
      </c>
      <c r="AG13" s="156">
        <v>-68.599999999999994</v>
      </c>
      <c r="AH13" s="86">
        <v>-264.09999999999997</v>
      </c>
      <c r="AI13" s="87">
        <v>13.2</v>
      </c>
      <c r="AJ13" s="87">
        <v>295.39999999999998</v>
      </c>
      <c r="AK13" s="87">
        <v>-10</v>
      </c>
      <c r="AL13" s="88">
        <v>34.5</v>
      </c>
    </row>
    <row r="14" spans="1:38" x14ac:dyDescent="0.25">
      <c r="AC14" s="171"/>
      <c r="AD14" s="171"/>
      <c r="AE14" s="171"/>
      <c r="AF14" s="171"/>
      <c r="AG14" s="171"/>
    </row>
    <row r="15" spans="1:38" ht="15.75" x14ac:dyDescent="0.25">
      <c r="A15" s="60" t="s">
        <v>35</v>
      </c>
      <c r="B15" s="60"/>
      <c r="C15" s="60"/>
    </row>
    <row r="16" spans="1:38" x14ac:dyDescent="0.25">
      <c r="A16" s="61" t="s">
        <v>36</v>
      </c>
      <c r="B16" s="61"/>
      <c r="C16" s="61"/>
    </row>
    <row r="17" spans="1:19" x14ac:dyDescent="0.25">
      <c r="A17" s="61" t="s">
        <v>37</v>
      </c>
      <c r="B17" s="61"/>
      <c r="C17" s="61"/>
    </row>
    <row r="18" spans="1:19" ht="18" x14ac:dyDescent="0.25">
      <c r="A18" s="62" t="s">
        <v>38</v>
      </c>
      <c r="B18" s="62"/>
      <c r="C18" s="62"/>
      <c r="S18" s="172"/>
    </row>
    <row r="19" spans="1:19" ht="18" x14ac:dyDescent="0.25">
      <c r="A19" s="62" t="s">
        <v>39</v>
      </c>
      <c r="B19" s="62"/>
      <c r="C19" s="62"/>
    </row>
    <row r="20" spans="1:19" x14ac:dyDescent="0.25">
      <c r="A20" s="63" t="s">
        <v>40</v>
      </c>
      <c r="B20" s="63"/>
      <c r="C20" s="63"/>
    </row>
    <row r="21" spans="1:19" x14ac:dyDescent="0.25">
      <c r="A21" s="63" t="s">
        <v>74</v>
      </c>
    </row>
  </sheetData>
  <mergeCells count="9">
    <mergeCell ref="AH4:AL4"/>
    <mergeCell ref="AH3:AL3"/>
    <mergeCell ref="AC4:AG4"/>
    <mergeCell ref="X4:AB4"/>
    <mergeCell ref="A4:A5"/>
    <mergeCell ref="D4:H4"/>
    <mergeCell ref="I4:M4"/>
    <mergeCell ref="N4:R4"/>
    <mergeCell ref="S4:W4"/>
  </mergeCells>
  <pageMargins left="0.7" right="0.7" top="0.75" bottom="0.75" header="0.3" footer="0.3"/>
  <pageSetup orientation="portrait" r:id="rId1"/>
  <ignoredErrors>
    <ignoredError sqref="H6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30"/>
  <sheetViews>
    <sheetView tabSelected="1" zoomScale="85" zoomScaleNormal="85" workbookViewId="0">
      <pane xSplit="1" ySplit="1" topLeftCell="AE2" activePane="bottomRight" state="frozen"/>
      <selection pane="topRight" activeCell="B1" sqref="B1"/>
      <selection pane="bottomLeft" activeCell="A12" sqref="A12"/>
      <selection pane="bottomRight" activeCell="AL21" sqref="AL21"/>
    </sheetView>
  </sheetViews>
  <sheetFormatPr defaultRowHeight="15" x14ac:dyDescent="0.25"/>
  <cols>
    <col min="1" max="1" width="40.42578125" customWidth="1"/>
    <col min="2" max="27" width="10.42578125" customWidth="1"/>
    <col min="28" max="28" width="12" customWidth="1"/>
    <col min="29" max="33" width="12.28515625" customWidth="1"/>
    <col min="34" max="34" width="11.140625" customWidth="1"/>
    <col min="37" max="37" width="10.28515625" customWidth="1"/>
    <col min="38" max="38" width="11" customWidth="1"/>
  </cols>
  <sheetData>
    <row r="2" spans="1:38" ht="15.75" x14ac:dyDescent="0.25">
      <c r="A2" s="1" t="s">
        <v>10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4"/>
    </row>
    <row r="3" spans="1:38" ht="15.75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S3" s="24"/>
    </row>
    <row r="4" spans="1:38" ht="15.75" x14ac:dyDescent="0.25"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S4" s="24"/>
      <c r="AF4" s="180"/>
      <c r="AG4" s="180"/>
      <c r="AH4" s="215" t="s">
        <v>11</v>
      </c>
      <c r="AI4" s="215"/>
      <c r="AJ4" s="215"/>
      <c r="AK4" s="215"/>
      <c r="AL4" s="215"/>
    </row>
    <row r="5" spans="1:38" ht="15.75" x14ac:dyDescent="0.25">
      <c r="A5" s="213" t="s">
        <v>12</v>
      </c>
      <c r="B5" s="91">
        <v>2016</v>
      </c>
      <c r="C5" s="91">
        <v>2017</v>
      </c>
      <c r="D5" s="211">
        <v>2018</v>
      </c>
      <c r="E5" s="211"/>
      <c r="F5" s="211"/>
      <c r="G5" s="212"/>
      <c r="H5" s="155"/>
      <c r="I5" s="211">
        <v>2019</v>
      </c>
      <c r="J5" s="211"/>
      <c r="K5" s="211"/>
      <c r="L5" s="212"/>
      <c r="M5" s="155"/>
      <c r="N5" s="211">
        <v>2020</v>
      </c>
      <c r="O5" s="211"/>
      <c r="P5" s="211"/>
      <c r="Q5" s="212"/>
      <c r="R5" s="155"/>
      <c r="S5" s="211">
        <v>2021</v>
      </c>
      <c r="T5" s="211"/>
      <c r="U5" s="211"/>
      <c r="V5" s="212"/>
      <c r="W5" s="155"/>
      <c r="X5" s="211">
        <v>2022</v>
      </c>
      <c r="Y5" s="211"/>
      <c r="Z5" s="211"/>
      <c r="AA5" s="212"/>
      <c r="AB5" s="155"/>
      <c r="AC5" s="211">
        <v>2023</v>
      </c>
      <c r="AD5" s="211"/>
      <c r="AE5" s="211"/>
      <c r="AF5" s="212"/>
      <c r="AG5" s="155"/>
      <c r="AH5" s="204">
        <v>2024</v>
      </c>
      <c r="AI5" s="204"/>
      <c r="AJ5" s="204"/>
      <c r="AK5" s="204"/>
      <c r="AL5" s="204"/>
    </row>
    <row r="6" spans="1:38" ht="18.75" x14ac:dyDescent="0.25">
      <c r="A6" s="214"/>
      <c r="B6" s="66"/>
      <c r="C6" s="66"/>
      <c r="D6" s="28" t="s">
        <v>3</v>
      </c>
      <c r="E6" s="29" t="s">
        <v>4</v>
      </c>
      <c r="F6" s="29" t="s">
        <v>5</v>
      </c>
      <c r="G6" s="29" t="s">
        <v>6</v>
      </c>
      <c r="H6" s="146" t="s">
        <v>47</v>
      </c>
      <c r="I6" s="145" t="s">
        <v>3</v>
      </c>
      <c r="J6" s="146" t="s">
        <v>4</v>
      </c>
      <c r="K6" s="146" t="s">
        <v>5</v>
      </c>
      <c r="L6" s="146" t="s">
        <v>6</v>
      </c>
      <c r="M6" s="146" t="s">
        <v>47</v>
      </c>
      <c r="N6" s="145" t="s">
        <v>3</v>
      </c>
      <c r="O6" s="146" t="s">
        <v>4</v>
      </c>
      <c r="P6" s="146" t="s">
        <v>5</v>
      </c>
      <c r="Q6" s="146" t="s">
        <v>6</v>
      </c>
      <c r="R6" s="146" t="s">
        <v>47</v>
      </c>
      <c r="S6" s="145" t="s">
        <v>3</v>
      </c>
      <c r="T6" s="146" t="s">
        <v>4</v>
      </c>
      <c r="U6" s="146" t="s">
        <v>5</v>
      </c>
      <c r="V6" s="146" t="s">
        <v>6</v>
      </c>
      <c r="W6" s="146" t="s">
        <v>47</v>
      </c>
      <c r="X6" s="145" t="s">
        <v>3</v>
      </c>
      <c r="Y6" s="146" t="s">
        <v>4</v>
      </c>
      <c r="Z6" s="146" t="s">
        <v>5</v>
      </c>
      <c r="AA6" s="146" t="s">
        <v>6</v>
      </c>
      <c r="AB6" s="147" t="s">
        <v>47</v>
      </c>
      <c r="AC6" s="170" t="s">
        <v>3</v>
      </c>
      <c r="AD6" s="146" t="s">
        <v>4</v>
      </c>
      <c r="AE6" s="146" t="s">
        <v>5</v>
      </c>
      <c r="AF6" s="146" t="s">
        <v>6</v>
      </c>
      <c r="AG6" s="147" t="s">
        <v>47</v>
      </c>
      <c r="AH6" s="152" t="s">
        <v>3</v>
      </c>
      <c r="AI6" s="148" t="s">
        <v>4</v>
      </c>
      <c r="AJ6" s="148" t="s">
        <v>5</v>
      </c>
      <c r="AK6" s="148" t="s">
        <v>75</v>
      </c>
      <c r="AL6" s="189" t="s">
        <v>76</v>
      </c>
    </row>
    <row r="7" spans="1:38" ht="15.75" x14ac:dyDescent="0.25">
      <c r="A7" s="30" t="s">
        <v>13</v>
      </c>
      <c r="B7" s="31">
        <v>-88.6</v>
      </c>
      <c r="C7" s="31">
        <v>755.1</v>
      </c>
      <c r="D7" s="31">
        <v>22.2030846</v>
      </c>
      <c r="E7" s="32">
        <v>14.305459681200004</v>
      </c>
      <c r="F7" s="32">
        <v>50.090614299999999</v>
      </c>
      <c r="G7" s="32">
        <v>25.078776200000004</v>
      </c>
      <c r="H7" s="32">
        <f>SUM(D7:G7)</f>
        <v>111.67793478120001</v>
      </c>
      <c r="I7" s="31">
        <v>9.8000000000000007</v>
      </c>
      <c r="J7" s="32">
        <v>0.80000000000000049</v>
      </c>
      <c r="K7" s="32">
        <v>24.3</v>
      </c>
      <c r="L7" s="32">
        <v>-59.399999999999991</v>
      </c>
      <c r="M7" s="32">
        <f>SUM(I7:L7)</f>
        <v>-24.499999999999986</v>
      </c>
      <c r="N7" s="31">
        <v>51.206357700000005</v>
      </c>
      <c r="O7" s="32">
        <v>-9.0707605000000004</v>
      </c>
      <c r="P7" s="32">
        <v>21.686337999999999</v>
      </c>
      <c r="Q7" s="32">
        <v>-58.3</v>
      </c>
      <c r="R7" s="32">
        <f>SUM(N7:Q7)</f>
        <v>5.5219352000000086</v>
      </c>
      <c r="S7" s="31">
        <v>-0.4</v>
      </c>
      <c r="T7" s="32">
        <v>-6.5</v>
      </c>
      <c r="U7" s="32">
        <v>34</v>
      </c>
      <c r="V7" s="32">
        <v>31.8</v>
      </c>
      <c r="W7" s="32">
        <f>SUM(S7:V7)</f>
        <v>58.900000000000006</v>
      </c>
      <c r="X7" s="31">
        <v>40.1</v>
      </c>
      <c r="Y7" s="32">
        <v>24.6</v>
      </c>
      <c r="Z7" s="32">
        <v>45.2</v>
      </c>
      <c r="AA7" s="32">
        <v>5.0999999999999996</v>
      </c>
      <c r="AB7" s="33">
        <v>115</v>
      </c>
      <c r="AC7" s="32">
        <v>-5.1999999999999993</v>
      </c>
      <c r="AD7" s="32">
        <f>SUM(AD8:AD10)</f>
        <v>-87.2</v>
      </c>
      <c r="AE7" s="32">
        <v>19.100000000000001</v>
      </c>
      <c r="AF7" s="32">
        <v>25.9</v>
      </c>
      <c r="AG7" s="33">
        <v>-47.4</v>
      </c>
      <c r="AH7" s="31">
        <v>18.2</v>
      </c>
      <c r="AI7" s="32">
        <v>-1.1000000000000001</v>
      </c>
      <c r="AJ7" s="32">
        <v>45.7</v>
      </c>
      <c r="AK7" s="32">
        <v>-72.5</v>
      </c>
      <c r="AL7" s="33">
        <v>-9.6999999999999993</v>
      </c>
    </row>
    <row r="8" spans="1:38" x14ac:dyDescent="0.25">
      <c r="A8" s="16" t="s">
        <v>14</v>
      </c>
      <c r="B8" s="17">
        <v>8.9</v>
      </c>
      <c r="C8" s="17">
        <v>674.7</v>
      </c>
      <c r="D8" s="17">
        <v>1.09008025</v>
      </c>
      <c r="E8" s="18">
        <v>7.3006689312000015</v>
      </c>
      <c r="F8" s="18">
        <v>12.356706749999999</v>
      </c>
      <c r="G8" s="18">
        <v>8.1274858499999993</v>
      </c>
      <c r="H8" s="18">
        <f t="shared" ref="H8:H22" si="0">SUM(D8:G8)</f>
        <v>28.8749417812</v>
      </c>
      <c r="I8" s="17">
        <v>-3.2</v>
      </c>
      <c r="J8" s="18">
        <v>5.2</v>
      </c>
      <c r="K8" s="18">
        <v>19.5</v>
      </c>
      <c r="L8" s="18">
        <v>-27.2</v>
      </c>
      <c r="M8" s="18">
        <f t="shared" ref="M8:M22" si="1">SUM(I8:L8)</f>
        <v>-5.6999999999999993</v>
      </c>
      <c r="N8" s="17">
        <v>18.732118500000002</v>
      </c>
      <c r="O8" s="18">
        <v>-13.6130665</v>
      </c>
      <c r="P8" s="18">
        <v>-2.831966</v>
      </c>
      <c r="Q8" s="18">
        <v>-21.136347499999996</v>
      </c>
      <c r="R8" s="18">
        <f t="shared" ref="R8:R22" si="2">SUM(N8:Q8)</f>
        <v>-18.849261499999994</v>
      </c>
      <c r="S8" s="17">
        <v>-14.1</v>
      </c>
      <c r="T8" s="18">
        <v>2.5</v>
      </c>
      <c r="U8" s="18">
        <v>10.9</v>
      </c>
      <c r="V8" s="18">
        <v>2.2999999999999998</v>
      </c>
      <c r="W8" s="18">
        <f t="shared" ref="W8:W22" si="3">SUM(S8:V8)</f>
        <v>1.6000000000000005</v>
      </c>
      <c r="X8" s="17">
        <v>12.3</v>
      </c>
      <c r="Y8" s="18">
        <v>15.9</v>
      </c>
      <c r="Z8" s="18">
        <v>22.1</v>
      </c>
      <c r="AA8" s="18">
        <v>-4.2</v>
      </c>
      <c r="AB8" s="19">
        <v>46.1</v>
      </c>
      <c r="AC8" s="18">
        <v>-10.6</v>
      </c>
      <c r="AD8" s="18">
        <v>-59.7</v>
      </c>
      <c r="AE8" s="18">
        <v>8.5</v>
      </c>
      <c r="AF8" s="18">
        <v>18.8</v>
      </c>
      <c r="AG8" s="19">
        <v>-43</v>
      </c>
      <c r="AH8" s="17">
        <v>6.3</v>
      </c>
      <c r="AI8" s="18">
        <v>4.4000000000000004</v>
      </c>
      <c r="AJ8" s="18">
        <v>-7.9</v>
      </c>
      <c r="AK8" s="18">
        <v>15.1</v>
      </c>
      <c r="AL8" s="19">
        <v>17.899999999999999</v>
      </c>
    </row>
    <row r="9" spans="1:38" x14ac:dyDescent="0.25">
      <c r="A9" s="16" t="s">
        <v>15</v>
      </c>
      <c r="B9" s="17">
        <v>-97.9</v>
      </c>
      <c r="C9" s="17">
        <v>79.599999999999994</v>
      </c>
      <c r="D9" s="17">
        <v>21.13600435</v>
      </c>
      <c r="E9" s="18">
        <v>7.1307907500000018</v>
      </c>
      <c r="F9" s="18">
        <v>37.307907549999996</v>
      </c>
      <c r="G9" s="18">
        <v>16.864290350000005</v>
      </c>
      <c r="H9" s="18">
        <f t="shared" si="0"/>
        <v>82.438993000000011</v>
      </c>
      <c r="I9" s="17">
        <v>13</v>
      </c>
      <c r="J9" s="18">
        <v>-4.5999999999999996</v>
      </c>
      <c r="K9" s="18">
        <v>4.3</v>
      </c>
      <c r="L9" s="18">
        <v>-31.9</v>
      </c>
      <c r="M9" s="18">
        <f t="shared" si="1"/>
        <v>-19.2</v>
      </c>
      <c r="N9" s="17">
        <v>35.398239200000006</v>
      </c>
      <c r="O9" s="18">
        <v>4.4773059999999996</v>
      </c>
      <c r="P9" s="18">
        <v>24.353304000000001</v>
      </c>
      <c r="Q9" s="18">
        <v>-37.540770800000004</v>
      </c>
      <c r="R9" s="18">
        <f t="shared" si="2"/>
        <v>26.688078400000009</v>
      </c>
      <c r="S9" s="17">
        <v>13.8</v>
      </c>
      <c r="T9" s="18">
        <v>-9</v>
      </c>
      <c r="U9" s="18">
        <v>24</v>
      </c>
      <c r="V9" s="18">
        <v>29.5</v>
      </c>
      <c r="W9" s="18">
        <f t="shared" si="3"/>
        <v>58.3</v>
      </c>
      <c r="X9" s="17">
        <v>27.8</v>
      </c>
      <c r="Y9" s="18">
        <v>8.6</v>
      </c>
      <c r="Z9" s="18">
        <v>23.1</v>
      </c>
      <c r="AA9" s="18">
        <v>9.3000000000000007</v>
      </c>
      <c r="AB9" s="19">
        <v>68.8</v>
      </c>
      <c r="AC9" s="18">
        <v>5.4</v>
      </c>
      <c r="AD9" s="18">
        <v>-27.5</v>
      </c>
      <c r="AE9" s="18">
        <v>10.6</v>
      </c>
      <c r="AF9" s="18">
        <v>7.1</v>
      </c>
      <c r="AG9" s="19">
        <v>-4.4000000000000004</v>
      </c>
      <c r="AH9" s="17">
        <v>11.9</v>
      </c>
      <c r="AI9" s="18">
        <v>-5.5</v>
      </c>
      <c r="AJ9" s="18">
        <v>53.6</v>
      </c>
      <c r="AK9" s="18">
        <v>-87.6</v>
      </c>
      <c r="AL9" s="19">
        <v>-27.6</v>
      </c>
    </row>
    <row r="10" spans="1:38" ht="24" customHeight="1" x14ac:dyDescent="0.25">
      <c r="A10" s="16" t="s">
        <v>16</v>
      </c>
      <c r="B10" s="17">
        <v>0.3</v>
      </c>
      <c r="C10" s="17">
        <v>0.9</v>
      </c>
      <c r="D10" s="17">
        <v>-2.3E-2</v>
      </c>
      <c r="E10" s="18">
        <v>-0.126</v>
      </c>
      <c r="F10" s="18">
        <v>0.42599999999999999</v>
      </c>
      <c r="G10" s="18">
        <v>8.6999999999999994E-2</v>
      </c>
      <c r="H10" s="18">
        <f t="shared" si="0"/>
        <v>0.36399999999999999</v>
      </c>
      <c r="I10" s="17">
        <v>0</v>
      </c>
      <c r="J10" s="18">
        <v>0.2</v>
      </c>
      <c r="K10" s="18">
        <v>0.5</v>
      </c>
      <c r="L10" s="18">
        <v>-0.3</v>
      </c>
      <c r="M10" s="18">
        <f t="shared" si="1"/>
        <v>0.39999999999999997</v>
      </c>
      <c r="N10" s="17">
        <v>-2.9239999999999999</v>
      </c>
      <c r="O10" s="18">
        <v>6.5000000000000002E-2</v>
      </c>
      <c r="P10" s="18">
        <v>0.16500000000000001</v>
      </c>
      <c r="Q10" s="18">
        <v>0.41499999999999998</v>
      </c>
      <c r="R10" s="18">
        <f t="shared" si="2"/>
        <v>-2.2789999999999999</v>
      </c>
      <c r="S10" s="17">
        <v>-0.1</v>
      </c>
      <c r="T10" s="18">
        <v>-0.01</v>
      </c>
      <c r="U10" s="18">
        <v>-0.9</v>
      </c>
      <c r="V10" s="18">
        <v>0.1</v>
      </c>
      <c r="W10" s="18">
        <f t="shared" si="3"/>
        <v>-0.91</v>
      </c>
      <c r="X10" s="17">
        <v>0</v>
      </c>
      <c r="Y10" s="18">
        <v>0.1</v>
      </c>
      <c r="Z10" s="18">
        <v>0</v>
      </c>
      <c r="AA10" s="18">
        <v>0</v>
      </c>
      <c r="AB10" s="19">
        <v>0.1</v>
      </c>
      <c r="AC10" s="18">
        <v>0</v>
      </c>
      <c r="AD10" s="18" t="s">
        <v>21</v>
      </c>
      <c r="AE10" s="18">
        <v>0</v>
      </c>
      <c r="AF10" s="18">
        <v>0</v>
      </c>
      <c r="AG10" s="19">
        <v>0</v>
      </c>
      <c r="AH10" s="17">
        <v>0</v>
      </c>
      <c r="AI10" s="18">
        <v>0</v>
      </c>
      <c r="AJ10" s="18">
        <v>0</v>
      </c>
      <c r="AK10" s="18">
        <v>0</v>
      </c>
      <c r="AL10" s="19">
        <v>0</v>
      </c>
    </row>
    <row r="11" spans="1:38" ht="18.75" customHeight="1" x14ac:dyDescent="0.25">
      <c r="A11" s="30" t="s">
        <v>17</v>
      </c>
      <c r="B11" s="34">
        <v>-241.4</v>
      </c>
      <c r="C11" s="34">
        <v>-823.7</v>
      </c>
      <c r="D11" s="34">
        <v>89.625889100000009</v>
      </c>
      <c r="E11" s="35">
        <v>-527.20400789999985</v>
      </c>
      <c r="F11" s="35">
        <v>391.48254570500006</v>
      </c>
      <c r="G11" s="35">
        <v>-412.50105000499997</v>
      </c>
      <c r="H11" s="35">
        <f t="shared" si="0"/>
        <v>-458.59662309999976</v>
      </c>
      <c r="I11" s="34">
        <v>25.5</v>
      </c>
      <c r="J11" s="35">
        <v>-217.4</v>
      </c>
      <c r="K11" s="35">
        <v>112.8</v>
      </c>
      <c r="L11" s="35">
        <v>-288.10000000000002</v>
      </c>
      <c r="M11" s="35">
        <f t="shared" si="1"/>
        <v>-367.20000000000005</v>
      </c>
      <c r="N11" s="34">
        <v>30.907029999999995</v>
      </c>
      <c r="O11" s="35">
        <v>-53.483949699999997</v>
      </c>
      <c r="P11" s="35">
        <v>-90.997349999999997</v>
      </c>
      <c r="Q11" s="35">
        <v>28.646588699999995</v>
      </c>
      <c r="R11" s="35">
        <f t="shared" si="2"/>
        <v>-84.927681000000007</v>
      </c>
      <c r="S11" s="34">
        <v>10.9</v>
      </c>
      <c r="T11" s="35">
        <v>41.4</v>
      </c>
      <c r="U11" s="35">
        <v>-54.7</v>
      </c>
      <c r="V11" s="35">
        <v>63.6</v>
      </c>
      <c r="W11" s="35">
        <f t="shared" si="3"/>
        <v>61.199999999999996</v>
      </c>
      <c r="X11" s="34">
        <v>12.7</v>
      </c>
      <c r="Y11" s="35">
        <v>-175</v>
      </c>
      <c r="Z11" s="35">
        <v>98.2</v>
      </c>
      <c r="AA11" s="35">
        <v>-83.8</v>
      </c>
      <c r="AB11" s="36">
        <v>-147.80000000000001</v>
      </c>
      <c r="AC11" s="35">
        <v>-32.6</v>
      </c>
      <c r="AD11" s="35">
        <f>SUM(AD12:AD15)</f>
        <v>53.7</v>
      </c>
      <c r="AE11" s="35">
        <v>31.2</v>
      </c>
      <c r="AF11" s="35">
        <v>-51.7</v>
      </c>
      <c r="AG11" s="36">
        <v>0.6</v>
      </c>
      <c r="AH11" s="34">
        <v>57.5</v>
      </c>
      <c r="AI11" s="35">
        <v>25.6</v>
      </c>
      <c r="AJ11" s="35">
        <v>337.5</v>
      </c>
      <c r="AK11" s="35">
        <v>-87.2</v>
      </c>
      <c r="AL11" s="36">
        <v>333.4</v>
      </c>
    </row>
    <row r="12" spans="1:38" x14ac:dyDescent="0.25">
      <c r="A12" s="16" t="s">
        <v>18</v>
      </c>
      <c r="B12" s="17">
        <v>-5.7</v>
      </c>
      <c r="C12" s="17">
        <v>5.6</v>
      </c>
      <c r="D12" s="17">
        <v>1.97465</v>
      </c>
      <c r="E12" s="18">
        <v>1.6380500000000002</v>
      </c>
      <c r="F12" s="18">
        <v>0.80064999999999986</v>
      </c>
      <c r="G12" s="18">
        <v>-6.8302500000000004</v>
      </c>
      <c r="H12" s="18">
        <f t="shared" si="0"/>
        <v>-2.4169</v>
      </c>
      <c r="I12" s="17">
        <v>-1.3</v>
      </c>
      <c r="J12" s="18">
        <v>-0.3</v>
      </c>
      <c r="K12" s="18">
        <v>-0.7</v>
      </c>
      <c r="L12" s="18">
        <v>0.6</v>
      </c>
      <c r="M12" s="18">
        <f t="shared" si="1"/>
        <v>-1.6999999999999997</v>
      </c>
      <c r="N12" s="17">
        <v>-1.0345</v>
      </c>
      <c r="O12" s="18">
        <v>-0.70135000000000003</v>
      </c>
      <c r="P12" s="18">
        <v>-0.69159999999999999</v>
      </c>
      <c r="Q12" s="18">
        <v>2.0764999999999998</v>
      </c>
      <c r="R12" s="18">
        <f t="shared" si="2"/>
        <v>-0.35095000000000054</v>
      </c>
      <c r="S12" s="17">
        <v>-0.6</v>
      </c>
      <c r="T12" s="18">
        <v>0.8</v>
      </c>
      <c r="U12" s="18">
        <v>-0.2</v>
      </c>
      <c r="V12" s="18">
        <v>0.3</v>
      </c>
      <c r="W12" s="18">
        <f t="shared" si="3"/>
        <v>0.30000000000000004</v>
      </c>
      <c r="X12" s="17">
        <v>0.7</v>
      </c>
      <c r="Y12" s="18">
        <v>1.3</v>
      </c>
      <c r="Z12" s="18">
        <v>-1.3</v>
      </c>
      <c r="AA12" s="18">
        <v>-0.7</v>
      </c>
      <c r="AB12" s="19">
        <v>0</v>
      </c>
      <c r="AC12" s="18">
        <v>0.4</v>
      </c>
      <c r="AD12" s="18">
        <v>0.6</v>
      </c>
      <c r="AE12" s="18">
        <v>-0.6</v>
      </c>
      <c r="AF12" s="18">
        <v>0.6</v>
      </c>
      <c r="AG12" s="19">
        <v>1</v>
      </c>
      <c r="AH12" s="17">
        <v>0.5</v>
      </c>
      <c r="AI12" s="18">
        <v>0.2</v>
      </c>
      <c r="AJ12" s="18">
        <v>-0.3</v>
      </c>
      <c r="AK12" s="18">
        <v>-0.2</v>
      </c>
      <c r="AL12" s="19">
        <v>0.2</v>
      </c>
    </row>
    <row r="13" spans="1:38" x14ac:dyDescent="0.25">
      <c r="A13" s="16" t="s">
        <v>19</v>
      </c>
      <c r="B13" s="17">
        <v>176.4</v>
      </c>
      <c r="C13" s="17">
        <v>-33.700000000000003</v>
      </c>
      <c r="D13" s="17">
        <v>3.7508171000000003</v>
      </c>
      <c r="E13" s="18">
        <v>-53.210251899999996</v>
      </c>
      <c r="F13" s="18">
        <v>428.79404700000003</v>
      </c>
      <c r="G13" s="18">
        <v>-343.85815329999997</v>
      </c>
      <c r="H13" s="18">
        <f t="shared" si="0"/>
        <v>35.476458900000068</v>
      </c>
      <c r="I13" s="17">
        <v>-26.8</v>
      </c>
      <c r="J13" s="18">
        <v>27.9</v>
      </c>
      <c r="K13" s="18">
        <v>26.5</v>
      </c>
      <c r="L13" s="18">
        <v>-126.7</v>
      </c>
      <c r="M13" s="18">
        <f t="shared" si="1"/>
        <v>-99.100000000000009</v>
      </c>
      <c r="N13" s="17">
        <v>30.775779999999997</v>
      </c>
      <c r="O13" s="18">
        <v>-53.2447497</v>
      </c>
      <c r="P13" s="18">
        <v>-89.5</v>
      </c>
      <c r="Q13" s="18">
        <v>27.431538699999997</v>
      </c>
      <c r="R13" s="18">
        <f t="shared" si="2"/>
        <v>-84.537430999999998</v>
      </c>
      <c r="S13" s="17">
        <v>7</v>
      </c>
      <c r="T13" s="18">
        <v>36.5</v>
      </c>
      <c r="U13" s="18">
        <v>-47.5</v>
      </c>
      <c r="V13" s="18">
        <v>63.9</v>
      </c>
      <c r="W13" s="18">
        <v>60</v>
      </c>
      <c r="X13" s="17">
        <v>3.7</v>
      </c>
      <c r="Y13" s="18">
        <v>-173.1</v>
      </c>
      <c r="Z13" s="18">
        <v>100.9</v>
      </c>
      <c r="AA13" s="18">
        <v>-72.3</v>
      </c>
      <c r="AB13" s="19">
        <v>-140.80000000000001</v>
      </c>
      <c r="AC13" s="18">
        <v>-33.6</v>
      </c>
      <c r="AD13" s="18">
        <v>52.9</v>
      </c>
      <c r="AE13" s="18">
        <v>32.1</v>
      </c>
      <c r="AF13" s="18">
        <v>-56.6</v>
      </c>
      <c r="AG13" s="19">
        <v>-5.2</v>
      </c>
      <c r="AH13" s="17">
        <v>57.8</v>
      </c>
      <c r="AI13" s="18">
        <v>23.7</v>
      </c>
      <c r="AJ13" s="18">
        <v>335.3</v>
      </c>
      <c r="AK13" s="18">
        <v>-87.9</v>
      </c>
      <c r="AL13" s="19">
        <v>328.9</v>
      </c>
    </row>
    <row r="14" spans="1:38" ht="18" x14ac:dyDescent="0.25">
      <c r="A14" s="37" t="s">
        <v>20</v>
      </c>
      <c r="B14" s="17">
        <v>-405.4</v>
      </c>
      <c r="C14" s="17">
        <v>-776.4</v>
      </c>
      <c r="D14" s="17">
        <v>77.33842940000001</v>
      </c>
      <c r="E14" s="18">
        <v>-472.92385059999992</v>
      </c>
      <c r="F14" s="18">
        <v>-45.031130599999997</v>
      </c>
      <c r="G14" s="18">
        <v>-54.178640600000001</v>
      </c>
      <c r="H14" s="18">
        <f t="shared" si="0"/>
        <v>-494.79519239999991</v>
      </c>
      <c r="I14" s="17">
        <v>52.9</v>
      </c>
      <c r="J14" s="18">
        <v>-245.5</v>
      </c>
      <c r="K14" s="18">
        <v>98</v>
      </c>
      <c r="L14" s="18">
        <v>-156.9</v>
      </c>
      <c r="M14" s="18">
        <f t="shared" si="1"/>
        <v>-251.5</v>
      </c>
      <c r="N14" s="17" t="s">
        <v>21</v>
      </c>
      <c r="O14" s="18" t="s">
        <v>21</v>
      </c>
      <c r="P14" s="18" t="s">
        <v>21</v>
      </c>
      <c r="Q14" s="18" t="s">
        <v>21</v>
      </c>
      <c r="R14" s="18">
        <f t="shared" si="2"/>
        <v>0</v>
      </c>
      <c r="S14" s="17"/>
      <c r="T14" s="18" t="s">
        <v>21</v>
      </c>
      <c r="U14" s="18" t="s">
        <v>21</v>
      </c>
      <c r="V14" s="18" t="s">
        <v>21</v>
      </c>
      <c r="W14" s="18">
        <f t="shared" si="3"/>
        <v>0</v>
      </c>
      <c r="X14" s="17">
        <v>0</v>
      </c>
      <c r="Y14" s="18">
        <v>0</v>
      </c>
      <c r="Z14" s="18">
        <v>0</v>
      </c>
      <c r="AA14" s="18">
        <v>0</v>
      </c>
      <c r="AB14" s="19">
        <v>0</v>
      </c>
      <c r="AC14" s="18">
        <v>0</v>
      </c>
      <c r="AD14" s="18" t="s">
        <v>21</v>
      </c>
      <c r="AE14" s="18">
        <v>0</v>
      </c>
      <c r="AF14" s="18">
        <v>0</v>
      </c>
      <c r="AG14" s="19">
        <v>0</v>
      </c>
      <c r="AH14" s="17">
        <v>0</v>
      </c>
      <c r="AI14" s="18">
        <v>0</v>
      </c>
      <c r="AJ14" s="18">
        <v>0</v>
      </c>
      <c r="AK14" s="18">
        <v>0</v>
      </c>
      <c r="AL14" s="19">
        <v>0</v>
      </c>
    </row>
    <row r="15" spans="1:38" x14ac:dyDescent="0.25">
      <c r="A15" s="38" t="s">
        <v>16</v>
      </c>
      <c r="B15" s="17">
        <v>-6.8</v>
      </c>
      <c r="C15" s="17">
        <v>-19.2</v>
      </c>
      <c r="D15" s="17">
        <v>6.5619926</v>
      </c>
      <c r="E15" s="18">
        <v>-2.7079554000000003</v>
      </c>
      <c r="F15" s="18">
        <v>6.9189793049999997</v>
      </c>
      <c r="G15" s="18">
        <v>-7.6340061049999992</v>
      </c>
      <c r="H15" s="18">
        <f t="shared" si="0"/>
        <v>3.1390104000000001</v>
      </c>
      <c r="I15" s="17">
        <v>0.7</v>
      </c>
      <c r="J15" s="18">
        <v>0.5</v>
      </c>
      <c r="K15" s="18">
        <v>-11</v>
      </c>
      <c r="L15" s="18">
        <v>-5.0999999999999996</v>
      </c>
      <c r="M15" s="18">
        <f t="shared" si="1"/>
        <v>-14.9</v>
      </c>
      <c r="N15" s="17">
        <v>1.1657500000000001</v>
      </c>
      <c r="O15" s="18">
        <v>0.46214999999999995</v>
      </c>
      <c r="P15" s="18">
        <v>-0.80574999999999997</v>
      </c>
      <c r="Q15" s="18">
        <v>-0.86145000000000005</v>
      </c>
      <c r="R15" s="18">
        <f t="shared" si="2"/>
        <v>-3.9300000000000113E-2</v>
      </c>
      <c r="S15" s="17">
        <v>4.4000000000000004</v>
      </c>
      <c r="T15" s="18">
        <v>4.0999999999999996</v>
      </c>
      <c r="U15" s="18">
        <v>-7</v>
      </c>
      <c r="V15" s="18">
        <v>-0.6</v>
      </c>
      <c r="W15" s="18">
        <f t="shared" si="3"/>
        <v>0.9</v>
      </c>
      <c r="X15" s="17">
        <v>8.3000000000000007</v>
      </c>
      <c r="Y15" s="18">
        <v>-3.2</v>
      </c>
      <c r="Z15" s="18">
        <v>-1.4</v>
      </c>
      <c r="AA15" s="18">
        <v>-10.8</v>
      </c>
      <c r="AB15" s="19">
        <v>-7</v>
      </c>
      <c r="AC15" s="18">
        <v>0.6</v>
      </c>
      <c r="AD15" s="18">
        <v>0.2</v>
      </c>
      <c r="AE15" s="18">
        <v>-0.3</v>
      </c>
      <c r="AF15" s="18">
        <v>4.3</v>
      </c>
      <c r="AG15" s="19">
        <v>4.8</v>
      </c>
      <c r="AH15" s="17">
        <v>-0.79999999999999993</v>
      </c>
      <c r="AI15" s="18">
        <v>1.7</v>
      </c>
      <c r="AJ15" s="18">
        <v>2.5</v>
      </c>
      <c r="AK15" s="18">
        <v>0.9</v>
      </c>
      <c r="AL15" s="19">
        <v>4.3</v>
      </c>
    </row>
    <row r="16" spans="1:38" ht="15.75" x14ac:dyDescent="0.25">
      <c r="A16" s="30" t="s">
        <v>22</v>
      </c>
      <c r="B16" s="34">
        <v>123.3</v>
      </c>
      <c r="C16" s="34">
        <v>703.9</v>
      </c>
      <c r="D16" s="34">
        <v>319.44525820000001</v>
      </c>
      <c r="E16" s="35">
        <v>122.03574039999999</v>
      </c>
      <c r="F16" s="35">
        <v>600.46069119999993</v>
      </c>
      <c r="G16" s="35">
        <v>2.8134464000000037</v>
      </c>
      <c r="H16" s="35">
        <f t="shared" si="0"/>
        <v>1044.7551361999999</v>
      </c>
      <c r="I16" s="34">
        <v>-2.7919478999999967</v>
      </c>
      <c r="J16" s="35">
        <v>341.4</v>
      </c>
      <c r="K16" s="35">
        <v>126.6</v>
      </c>
      <c r="L16" s="35">
        <v>437.37959282999998</v>
      </c>
      <c r="M16" s="35">
        <f t="shared" si="1"/>
        <v>902.58764493000001</v>
      </c>
      <c r="N16" s="34">
        <v>578.04965687999993</v>
      </c>
      <c r="O16" s="35">
        <v>286.00335524999997</v>
      </c>
      <c r="P16" s="35">
        <v>407.64159530000001</v>
      </c>
      <c r="Q16" s="35">
        <v>-395.67185849999998</v>
      </c>
      <c r="R16" s="35">
        <f t="shared" si="2"/>
        <v>876.02274892999992</v>
      </c>
      <c r="S16" s="34">
        <v>58.9</v>
      </c>
      <c r="T16" s="35">
        <v>231.9</v>
      </c>
      <c r="U16" s="35">
        <v>-308.90000000000003</v>
      </c>
      <c r="V16" s="35">
        <v>173.1</v>
      </c>
      <c r="W16" s="35">
        <f t="shared" si="3"/>
        <v>154.99999999999997</v>
      </c>
      <c r="X16" s="34">
        <v>-173.5</v>
      </c>
      <c r="Y16" s="35">
        <v>319.39999999999998</v>
      </c>
      <c r="Z16" s="35">
        <v>-484</v>
      </c>
      <c r="AA16" s="35">
        <v>-32.200000000000003</v>
      </c>
      <c r="AB16" s="36">
        <v>-370.4</v>
      </c>
      <c r="AC16" s="35">
        <v>-197.50000000000003</v>
      </c>
      <c r="AD16" s="35">
        <f>SUM(AD17:AD21)</f>
        <v>-387.09999999999997</v>
      </c>
      <c r="AE16" s="35">
        <v>33.9</v>
      </c>
      <c r="AF16" s="35">
        <v>528.9</v>
      </c>
      <c r="AG16" s="36">
        <v>-21.8</v>
      </c>
      <c r="AH16" s="34">
        <v>-339.8</v>
      </c>
      <c r="AI16" s="35">
        <v>-11.3</v>
      </c>
      <c r="AJ16" s="35">
        <v>-87.8</v>
      </c>
      <c r="AK16" s="35">
        <v>149.69999999999999</v>
      </c>
      <c r="AL16" s="36">
        <v>-289.2</v>
      </c>
    </row>
    <row r="17" spans="1:39" x14ac:dyDescent="0.25">
      <c r="A17" s="37" t="s">
        <v>23</v>
      </c>
      <c r="B17" s="17"/>
      <c r="C17" s="17"/>
      <c r="D17" s="17">
        <v>0</v>
      </c>
      <c r="E17" s="18">
        <v>0</v>
      </c>
      <c r="F17" s="18">
        <v>0</v>
      </c>
      <c r="G17" s="18">
        <v>0</v>
      </c>
      <c r="H17" s="18">
        <f t="shared" si="0"/>
        <v>0</v>
      </c>
      <c r="I17" s="17" t="s">
        <v>21</v>
      </c>
      <c r="J17" s="18" t="s">
        <v>21</v>
      </c>
      <c r="K17" s="18" t="s">
        <v>21</v>
      </c>
      <c r="L17" s="18" t="s">
        <v>21</v>
      </c>
      <c r="M17" s="18">
        <f t="shared" si="1"/>
        <v>0</v>
      </c>
      <c r="N17" s="17">
        <v>178.76614999999998</v>
      </c>
      <c r="O17" s="18">
        <v>-165.14501000000001</v>
      </c>
      <c r="P17" s="18">
        <v>144.27859000000001</v>
      </c>
      <c r="Q17" s="18">
        <v>-236.95889000000003</v>
      </c>
      <c r="R17" s="18">
        <f t="shared" si="2"/>
        <v>-79.059160000000048</v>
      </c>
      <c r="S17" s="17">
        <v>-87.7</v>
      </c>
      <c r="T17" s="18">
        <v>43.9</v>
      </c>
      <c r="U17" s="18">
        <v>-378.8</v>
      </c>
      <c r="V17" s="18">
        <v>197.9</v>
      </c>
      <c r="W17" s="18">
        <f t="shared" si="3"/>
        <v>-224.70000000000002</v>
      </c>
      <c r="X17" s="17">
        <v>-76.7</v>
      </c>
      <c r="Y17" s="18">
        <v>215.3</v>
      </c>
      <c r="Z17" s="18">
        <v>-111.9</v>
      </c>
      <c r="AA17" s="18">
        <v>-275.39999999999998</v>
      </c>
      <c r="AB17" s="19">
        <v>-248.7</v>
      </c>
      <c r="AC17" s="18">
        <v>144.6</v>
      </c>
      <c r="AD17" s="18">
        <v>153.6</v>
      </c>
      <c r="AE17" s="18">
        <v>-84.3</v>
      </c>
      <c r="AF17" s="18">
        <v>20.6</v>
      </c>
      <c r="AG17" s="19">
        <v>234.5</v>
      </c>
      <c r="AH17" s="17">
        <v>39.6</v>
      </c>
      <c r="AI17" s="18">
        <v>12.4</v>
      </c>
      <c r="AJ17" s="18">
        <v>-25.7</v>
      </c>
      <c r="AK17" s="18">
        <v>-318.5</v>
      </c>
      <c r="AL17" s="19">
        <v>-292.2</v>
      </c>
      <c r="AM17" s="174"/>
    </row>
    <row r="18" spans="1:39" x14ac:dyDescent="0.25">
      <c r="A18" s="16" t="s">
        <v>24</v>
      </c>
      <c r="B18" s="17">
        <v>10</v>
      </c>
      <c r="C18" s="17">
        <v>651.5</v>
      </c>
      <c r="D18" s="17">
        <v>309.6350716</v>
      </c>
      <c r="E18" s="18">
        <v>117.0220925</v>
      </c>
      <c r="F18" s="18">
        <v>467.34099249999997</v>
      </c>
      <c r="G18" s="18">
        <v>23.364492500000001</v>
      </c>
      <c r="H18" s="18">
        <f t="shared" si="0"/>
        <v>917.36264909999989</v>
      </c>
      <c r="I18" s="17">
        <v>-36.299999999999997</v>
      </c>
      <c r="J18" s="18">
        <v>261.39999999999998</v>
      </c>
      <c r="K18" s="18">
        <v>106.3</v>
      </c>
      <c r="L18" s="18">
        <v>431.6</v>
      </c>
      <c r="M18" s="18">
        <f t="shared" si="1"/>
        <v>763</v>
      </c>
      <c r="N18" s="17">
        <v>191.5042468</v>
      </c>
      <c r="O18" s="18">
        <v>413.25847759999999</v>
      </c>
      <c r="P18" s="18">
        <v>305.12469930000003</v>
      </c>
      <c r="Q18" s="18">
        <v>-169.31631930000003</v>
      </c>
      <c r="R18" s="18">
        <f t="shared" si="2"/>
        <v>740.57110439999997</v>
      </c>
      <c r="S18" s="17">
        <v>157.6</v>
      </c>
      <c r="T18" s="18">
        <v>147.1</v>
      </c>
      <c r="U18" s="18">
        <v>94.5</v>
      </c>
      <c r="V18" s="18">
        <v>-118.7</v>
      </c>
      <c r="W18" s="18">
        <f t="shared" si="3"/>
        <v>280.5</v>
      </c>
      <c r="X18" s="17">
        <v>-107.4</v>
      </c>
      <c r="Y18" s="18">
        <v>47.4</v>
      </c>
      <c r="Z18" s="18">
        <v>-370.9</v>
      </c>
      <c r="AA18" s="18">
        <v>218.2</v>
      </c>
      <c r="AB18" s="19">
        <v>-212.7</v>
      </c>
      <c r="AC18" s="18">
        <v>-330.6</v>
      </c>
      <c r="AD18" s="18">
        <v>-523</v>
      </c>
      <c r="AE18" s="18">
        <v>175.1</v>
      </c>
      <c r="AF18" s="18">
        <v>497.4</v>
      </c>
      <c r="AG18" s="19">
        <v>-181.1</v>
      </c>
      <c r="AH18" s="17">
        <v>-404.3</v>
      </c>
      <c r="AI18" s="18">
        <v>-65.400000000000006</v>
      </c>
      <c r="AJ18" s="18">
        <v>-8.1999999999999993</v>
      </c>
      <c r="AK18" s="18">
        <v>534.79999999999995</v>
      </c>
      <c r="AL18" s="19">
        <v>56.9</v>
      </c>
    </row>
    <row r="19" spans="1:39" x14ac:dyDescent="0.25">
      <c r="A19" s="37" t="s">
        <v>25</v>
      </c>
      <c r="B19" s="17">
        <v>-4.9000000000000004</v>
      </c>
      <c r="C19" s="17">
        <v>-16.5</v>
      </c>
      <c r="D19" s="17">
        <v>6.1882099999999998</v>
      </c>
      <c r="E19" s="18">
        <v>41.852000400000001</v>
      </c>
      <c r="F19" s="18">
        <v>19.114511200000003</v>
      </c>
      <c r="G19" s="18">
        <v>17.3467664</v>
      </c>
      <c r="H19" s="18">
        <f t="shared" si="0"/>
        <v>84.501487999999995</v>
      </c>
      <c r="I19" s="17">
        <v>-14.2</v>
      </c>
      <c r="J19" s="18">
        <v>-35.799999999999997</v>
      </c>
      <c r="K19" s="18">
        <v>13.4</v>
      </c>
      <c r="L19" s="18">
        <v>7.7</v>
      </c>
      <c r="M19" s="18">
        <f t="shared" si="1"/>
        <v>-28.900000000000002</v>
      </c>
      <c r="N19" s="17">
        <v>208.79146159999999</v>
      </c>
      <c r="O19" s="18">
        <v>-2.2611683999999994</v>
      </c>
      <c r="P19" s="18">
        <v>-10.318444000000001</v>
      </c>
      <c r="Q19" s="18">
        <v>-9.5003991999999986</v>
      </c>
      <c r="R19" s="18">
        <f t="shared" si="2"/>
        <v>186.71144999999999</v>
      </c>
      <c r="S19" s="17">
        <v>-19.600000000000001</v>
      </c>
      <c r="T19" s="18">
        <v>25</v>
      </c>
      <c r="U19" s="18">
        <v>-4.3</v>
      </c>
      <c r="V19" s="18">
        <v>29.8</v>
      </c>
      <c r="W19" s="18">
        <f t="shared" si="3"/>
        <v>30.9</v>
      </c>
      <c r="X19" s="17">
        <v>-4.2</v>
      </c>
      <c r="Y19" s="18">
        <v>16.600000000000001</v>
      </c>
      <c r="Z19" s="18">
        <v>26.3</v>
      </c>
      <c r="AA19" s="18">
        <v>-47.4</v>
      </c>
      <c r="AB19" s="19">
        <v>-8.6999999999999993</v>
      </c>
      <c r="AC19" s="18">
        <v>-34.299999999999997</v>
      </c>
      <c r="AD19" s="18">
        <v>8.4</v>
      </c>
      <c r="AE19" s="18">
        <v>-35.799999999999997</v>
      </c>
      <c r="AF19" s="18">
        <v>2.2000000000000002</v>
      </c>
      <c r="AG19" s="19">
        <v>-59.5</v>
      </c>
      <c r="AH19" s="17">
        <v>-22.5</v>
      </c>
      <c r="AI19" s="18">
        <v>11.4</v>
      </c>
      <c r="AJ19" s="18">
        <v>-21.2</v>
      </c>
      <c r="AK19" s="18">
        <v>-12.4</v>
      </c>
      <c r="AL19" s="19">
        <v>-44.7</v>
      </c>
    </row>
    <row r="20" spans="1:39" x14ac:dyDescent="0.25">
      <c r="A20" s="37" t="s">
        <v>26</v>
      </c>
      <c r="B20" s="17">
        <v>3.1</v>
      </c>
      <c r="C20" s="17">
        <v>-1.4</v>
      </c>
      <c r="D20" s="17">
        <v>-1.4250000000000001E-2</v>
      </c>
      <c r="E20" s="18">
        <v>-0.19725000000000001</v>
      </c>
      <c r="F20" s="18">
        <v>0.28475</v>
      </c>
      <c r="G20" s="18">
        <v>0.20874999999999999</v>
      </c>
      <c r="H20" s="18">
        <f t="shared" si="0"/>
        <v>0.28199999999999997</v>
      </c>
      <c r="I20" s="17">
        <v>0.4</v>
      </c>
      <c r="J20" s="18">
        <v>0</v>
      </c>
      <c r="K20" s="18">
        <v>0.1</v>
      </c>
      <c r="L20" s="18">
        <v>0</v>
      </c>
      <c r="M20" s="18">
        <f t="shared" si="1"/>
        <v>0.5</v>
      </c>
      <c r="N20" s="17">
        <v>0.33374999999999999</v>
      </c>
      <c r="O20" s="18">
        <v>0.45674999999999999</v>
      </c>
      <c r="P20" s="18">
        <v>0.35675000000000001</v>
      </c>
      <c r="Q20" s="18">
        <v>3.7499999999999999E-3</v>
      </c>
      <c r="R20" s="18">
        <f t="shared" si="2"/>
        <v>1.151</v>
      </c>
      <c r="S20" s="17">
        <v>0</v>
      </c>
      <c r="T20" s="18">
        <v>0.01</v>
      </c>
      <c r="U20" s="18">
        <v>-0.2</v>
      </c>
      <c r="V20" s="18">
        <v>0.8</v>
      </c>
      <c r="W20" s="18">
        <f t="shared" si="3"/>
        <v>0.6100000000000001</v>
      </c>
      <c r="X20" s="17">
        <v>0.1</v>
      </c>
      <c r="Y20" s="18">
        <v>0.4</v>
      </c>
      <c r="Z20" s="18">
        <v>0.1</v>
      </c>
      <c r="AA20" s="18">
        <v>0.4</v>
      </c>
      <c r="AB20" s="19">
        <v>0.9</v>
      </c>
      <c r="AC20" s="18">
        <v>0.1</v>
      </c>
      <c r="AD20" s="18">
        <v>-0.2</v>
      </c>
      <c r="AE20" s="18">
        <v>0.1</v>
      </c>
      <c r="AF20" s="18">
        <v>-24.5</v>
      </c>
      <c r="AG20" s="19">
        <v>-24.5</v>
      </c>
      <c r="AH20" s="17">
        <v>0.02</v>
      </c>
      <c r="AI20" s="18">
        <v>0.1</v>
      </c>
      <c r="AJ20" s="18">
        <v>0.1</v>
      </c>
      <c r="AK20" s="18">
        <v>3.1</v>
      </c>
      <c r="AL20" s="19">
        <v>3.3</v>
      </c>
    </row>
    <row r="21" spans="1:39" x14ac:dyDescent="0.25">
      <c r="A21" s="37" t="s">
        <v>27</v>
      </c>
      <c r="B21" s="17">
        <v>115.1</v>
      </c>
      <c r="C21" s="17">
        <v>70.2</v>
      </c>
      <c r="D21" s="17">
        <v>3.6362265999999983</v>
      </c>
      <c r="E21" s="18">
        <v>-36.641102500000002</v>
      </c>
      <c r="F21" s="18">
        <v>113.7204375</v>
      </c>
      <c r="G21" s="18">
        <v>-38.106562500000003</v>
      </c>
      <c r="H21" s="18">
        <f t="shared" si="0"/>
        <v>42.608999099999998</v>
      </c>
      <c r="I21" s="17">
        <v>47.308052100000005</v>
      </c>
      <c r="J21" s="18">
        <v>115.8</v>
      </c>
      <c r="K21" s="18">
        <v>6.8</v>
      </c>
      <c r="L21" s="18">
        <v>-1.9204071700000149</v>
      </c>
      <c r="M21" s="18">
        <f t="shared" si="1"/>
        <v>167.98764493000002</v>
      </c>
      <c r="N21" s="17">
        <v>-1.3459515200000005</v>
      </c>
      <c r="O21" s="18">
        <v>39.694306050000009</v>
      </c>
      <c r="P21" s="18">
        <v>-31.8</v>
      </c>
      <c r="Q21" s="18">
        <v>20.100000000000001</v>
      </c>
      <c r="R21" s="18">
        <f t="shared" si="2"/>
        <v>26.64835453000001</v>
      </c>
      <c r="S21" s="17">
        <v>8.6999999999999993</v>
      </c>
      <c r="T21" s="18">
        <v>15.91</v>
      </c>
      <c r="U21" s="18">
        <v>-20.100000000000001</v>
      </c>
      <c r="V21" s="18">
        <v>63.3</v>
      </c>
      <c r="W21" s="18">
        <f t="shared" si="3"/>
        <v>67.81</v>
      </c>
      <c r="X21" s="17">
        <v>14.7</v>
      </c>
      <c r="Y21" s="18">
        <v>39.700000000000003</v>
      </c>
      <c r="Z21" s="18">
        <v>-27.6</v>
      </c>
      <c r="AA21" s="18">
        <v>72</v>
      </c>
      <c r="AB21" s="19">
        <v>98.8</v>
      </c>
      <c r="AC21" s="18">
        <v>22.7</v>
      </c>
      <c r="AD21" s="18">
        <v>-25.9</v>
      </c>
      <c r="AE21" s="18">
        <v>-21.2</v>
      </c>
      <c r="AF21" s="18">
        <v>33.200000000000003</v>
      </c>
      <c r="AG21" s="19">
        <v>8.8000000000000007</v>
      </c>
      <c r="AH21" s="17">
        <v>47.4</v>
      </c>
      <c r="AI21" s="18">
        <v>54.5</v>
      </c>
      <c r="AJ21" s="18">
        <v>-32.799999999999997</v>
      </c>
      <c r="AK21" s="18">
        <v>-57.3</v>
      </c>
      <c r="AL21" s="19">
        <v>-12.5</v>
      </c>
    </row>
    <row r="22" spans="1:39" s="85" customFormat="1" ht="15.75" x14ac:dyDescent="0.25">
      <c r="A22" s="39" t="s">
        <v>9</v>
      </c>
      <c r="B22" s="86">
        <v>-206.7</v>
      </c>
      <c r="C22" s="86">
        <v>635.29999999999995</v>
      </c>
      <c r="D22" s="86">
        <v>431.27423190000002</v>
      </c>
      <c r="E22" s="87">
        <v>-390.86280781879987</v>
      </c>
      <c r="F22" s="87">
        <v>1042.033851205</v>
      </c>
      <c r="G22" s="87">
        <v>-384.60882740499994</v>
      </c>
      <c r="H22" s="87">
        <f t="shared" si="0"/>
        <v>697.83644788120034</v>
      </c>
      <c r="I22" s="86">
        <v>32.5080521</v>
      </c>
      <c r="J22" s="87">
        <v>124.79999999999998</v>
      </c>
      <c r="K22" s="87">
        <v>263.7</v>
      </c>
      <c r="L22" s="87">
        <v>89.879592829999979</v>
      </c>
      <c r="M22" s="87">
        <f t="shared" si="1"/>
        <v>510.88764492999996</v>
      </c>
      <c r="N22" s="86">
        <v>660.16304457999991</v>
      </c>
      <c r="O22" s="87">
        <v>223.44864504999998</v>
      </c>
      <c r="P22" s="87">
        <v>338.3305833</v>
      </c>
      <c r="Q22" s="87">
        <v>-425.3252698</v>
      </c>
      <c r="R22" s="87">
        <f t="shared" si="2"/>
        <v>796.61700312999994</v>
      </c>
      <c r="S22" s="86">
        <v>69.400000000000006</v>
      </c>
      <c r="T22" s="87">
        <v>266.8</v>
      </c>
      <c r="U22" s="87">
        <v>-329.6</v>
      </c>
      <c r="V22" s="87">
        <v>268.5</v>
      </c>
      <c r="W22" s="87">
        <f t="shared" si="3"/>
        <v>275.10000000000002</v>
      </c>
      <c r="X22" s="86">
        <v>-120.8</v>
      </c>
      <c r="Y22" s="87">
        <v>169</v>
      </c>
      <c r="Z22" s="87">
        <v>-340.6</v>
      </c>
      <c r="AA22" s="87">
        <f>SUM(AA7,AA11,AA16)</f>
        <v>-110.9</v>
      </c>
      <c r="AB22" s="88">
        <v>-403.2</v>
      </c>
      <c r="AC22" s="87">
        <v>-235.2</v>
      </c>
      <c r="AD22" s="87">
        <f>AD7+AD11+AD16</f>
        <v>-420.59999999999997</v>
      </c>
      <c r="AE22" s="87">
        <v>84.3</v>
      </c>
      <c r="AF22" s="87">
        <v>502.9</v>
      </c>
      <c r="AG22" s="88">
        <v>-68.599999999999994</v>
      </c>
      <c r="AH22" s="86">
        <v>-264.10000000000002</v>
      </c>
      <c r="AI22" s="87">
        <v>13.2</v>
      </c>
      <c r="AJ22" s="87">
        <v>295.39999999999998</v>
      </c>
      <c r="AK22" s="87">
        <v>-10</v>
      </c>
      <c r="AL22" s="88">
        <v>34.5</v>
      </c>
    </row>
    <row r="23" spans="1:39" x14ac:dyDescent="0.25">
      <c r="AH23" s="85"/>
    </row>
    <row r="24" spans="1:39" ht="15.75" x14ac:dyDescent="0.25">
      <c r="A24" s="68" t="s">
        <v>35</v>
      </c>
      <c r="B24" s="68"/>
      <c r="C24" s="68"/>
      <c r="J24" s="172"/>
      <c r="Q24" s="172"/>
      <c r="S24" s="172"/>
      <c r="V24" s="172"/>
      <c r="AB24" s="172"/>
      <c r="AC24" s="174"/>
      <c r="AE24" s="172"/>
    </row>
    <row r="25" spans="1:39" x14ac:dyDescent="0.25">
      <c r="A25" s="63" t="s">
        <v>36</v>
      </c>
      <c r="B25" s="63"/>
      <c r="C25" s="63"/>
    </row>
    <row r="26" spans="1:39" x14ac:dyDescent="0.25">
      <c r="A26" s="63" t="s">
        <v>37</v>
      </c>
      <c r="B26" s="63"/>
      <c r="C26" s="63"/>
    </row>
    <row r="27" spans="1:39" ht="18" x14ac:dyDescent="0.25">
      <c r="A27" s="69" t="s">
        <v>42</v>
      </c>
      <c r="B27" s="69"/>
      <c r="C27" s="69"/>
    </row>
    <row r="28" spans="1:39" ht="18" x14ac:dyDescent="0.25">
      <c r="A28" s="69" t="s">
        <v>38</v>
      </c>
      <c r="B28" s="69"/>
      <c r="C28" s="69"/>
    </row>
    <row r="29" spans="1:39" ht="18" x14ac:dyDescent="0.25">
      <c r="A29" s="69" t="s">
        <v>39</v>
      </c>
      <c r="B29" s="69"/>
      <c r="C29" s="69"/>
    </row>
    <row r="30" spans="1:39" x14ac:dyDescent="0.25">
      <c r="A30" s="63" t="s">
        <v>40</v>
      </c>
      <c r="B30" s="63"/>
      <c r="C30" s="63"/>
    </row>
  </sheetData>
  <mergeCells count="9">
    <mergeCell ref="AH4:AL4"/>
    <mergeCell ref="AH5:AL5"/>
    <mergeCell ref="AC5:AF5"/>
    <mergeCell ref="X5:AA5"/>
    <mergeCell ref="A5:A6"/>
    <mergeCell ref="D5:G5"/>
    <mergeCell ref="I5:L5"/>
    <mergeCell ref="N5:Q5"/>
    <mergeCell ref="S5:V5"/>
  </mergeCells>
  <pageMargins left="0.7" right="0.7" top="0.75" bottom="0.75" header="0.3" footer="0.3"/>
  <pageSetup orientation="portrait" r:id="rId1"/>
  <ignoredErrors>
    <ignoredError sqref="H7:H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54"/>
  <sheetViews>
    <sheetView zoomScale="85" zoomScaleNormal="85" workbookViewId="0">
      <pane xSplit="1" ySplit="5" topLeftCell="Q6" activePane="bottomRight" state="frozen"/>
      <selection activeCell="E12" sqref="E12"/>
      <selection pane="topRight" activeCell="E12" sqref="E12"/>
      <selection pane="bottomLeft" activeCell="E12" sqref="E12"/>
      <selection pane="bottomRight" activeCell="X16" sqref="X16"/>
    </sheetView>
  </sheetViews>
  <sheetFormatPr defaultColWidth="12.5703125" defaultRowHeight="15" x14ac:dyDescent="0.25"/>
  <cols>
    <col min="1" max="1" width="26" style="92" customWidth="1"/>
    <col min="2" max="16" width="12.42578125" style="92" customWidth="1"/>
    <col min="17" max="17" width="12.5703125" style="127"/>
    <col min="18" max="237" width="12.5703125" style="92"/>
    <col min="238" max="238" width="26" style="92" customWidth="1"/>
    <col min="239" max="246" width="12.42578125" style="92" customWidth="1"/>
    <col min="247" max="255" width="12.5703125" style="92" customWidth="1"/>
    <col min="256" max="493" width="12.5703125" style="92"/>
    <col min="494" max="494" width="26" style="92" customWidth="1"/>
    <col min="495" max="502" width="12.42578125" style="92" customWidth="1"/>
    <col min="503" max="511" width="12.5703125" style="92" customWidth="1"/>
    <col min="512" max="749" width="12.5703125" style="92"/>
    <col min="750" max="750" width="26" style="92" customWidth="1"/>
    <col min="751" max="758" width="12.42578125" style="92" customWidth="1"/>
    <col min="759" max="767" width="12.5703125" style="92" customWidth="1"/>
    <col min="768" max="1005" width="12.5703125" style="92"/>
    <col min="1006" max="1006" width="26" style="92" customWidth="1"/>
    <col min="1007" max="1014" width="12.42578125" style="92" customWidth="1"/>
    <col min="1015" max="1023" width="12.5703125" style="92" customWidth="1"/>
    <col min="1024" max="1261" width="12.5703125" style="92"/>
    <col min="1262" max="1262" width="26" style="92" customWidth="1"/>
    <col min="1263" max="1270" width="12.42578125" style="92" customWidth="1"/>
    <col min="1271" max="1279" width="12.5703125" style="92" customWidth="1"/>
    <col min="1280" max="1517" width="12.5703125" style="92"/>
    <col min="1518" max="1518" width="26" style="92" customWidth="1"/>
    <col min="1519" max="1526" width="12.42578125" style="92" customWidth="1"/>
    <col min="1527" max="1535" width="12.5703125" style="92" customWidth="1"/>
    <col min="1536" max="1773" width="12.5703125" style="92"/>
    <col min="1774" max="1774" width="26" style="92" customWidth="1"/>
    <col min="1775" max="1782" width="12.42578125" style="92" customWidth="1"/>
    <col min="1783" max="1791" width="12.5703125" style="92" customWidth="1"/>
    <col min="1792" max="2029" width="12.5703125" style="92"/>
    <col min="2030" max="2030" width="26" style="92" customWidth="1"/>
    <col min="2031" max="2038" width="12.42578125" style="92" customWidth="1"/>
    <col min="2039" max="2047" width="12.5703125" style="92" customWidth="1"/>
    <col min="2048" max="2285" width="12.5703125" style="92"/>
    <col min="2286" max="2286" width="26" style="92" customWidth="1"/>
    <col min="2287" max="2294" width="12.42578125" style="92" customWidth="1"/>
    <col min="2295" max="2303" width="12.5703125" style="92" customWidth="1"/>
    <col min="2304" max="2541" width="12.5703125" style="92"/>
    <col min="2542" max="2542" width="26" style="92" customWidth="1"/>
    <col min="2543" max="2550" width="12.42578125" style="92" customWidth="1"/>
    <col min="2551" max="2559" width="12.5703125" style="92" customWidth="1"/>
    <col min="2560" max="2797" width="12.5703125" style="92"/>
    <col min="2798" max="2798" width="26" style="92" customWidth="1"/>
    <col min="2799" max="2806" width="12.42578125" style="92" customWidth="1"/>
    <col min="2807" max="2815" width="12.5703125" style="92" customWidth="1"/>
    <col min="2816" max="3053" width="12.5703125" style="92"/>
    <col min="3054" max="3054" width="26" style="92" customWidth="1"/>
    <col min="3055" max="3062" width="12.42578125" style="92" customWidth="1"/>
    <col min="3063" max="3071" width="12.5703125" style="92" customWidth="1"/>
    <col min="3072" max="3309" width="12.5703125" style="92"/>
    <col min="3310" max="3310" width="26" style="92" customWidth="1"/>
    <col min="3311" max="3318" width="12.42578125" style="92" customWidth="1"/>
    <col min="3319" max="3327" width="12.5703125" style="92" customWidth="1"/>
    <col min="3328" max="3565" width="12.5703125" style="92"/>
    <col min="3566" max="3566" width="26" style="92" customWidth="1"/>
    <col min="3567" max="3574" width="12.42578125" style="92" customWidth="1"/>
    <col min="3575" max="3583" width="12.5703125" style="92" customWidth="1"/>
    <col min="3584" max="3821" width="12.5703125" style="92"/>
    <col min="3822" max="3822" width="26" style="92" customWidth="1"/>
    <col min="3823" max="3830" width="12.42578125" style="92" customWidth="1"/>
    <col min="3831" max="3839" width="12.5703125" style="92" customWidth="1"/>
    <col min="3840" max="4077" width="12.5703125" style="92"/>
    <col min="4078" max="4078" width="26" style="92" customWidth="1"/>
    <col min="4079" max="4086" width="12.42578125" style="92" customWidth="1"/>
    <col min="4087" max="4095" width="12.5703125" style="92" customWidth="1"/>
    <col min="4096" max="4333" width="12.5703125" style="92"/>
    <col min="4334" max="4334" width="26" style="92" customWidth="1"/>
    <col min="4335" max="4342" width="12.42578125" style="92" customWidth="1"/>
    <col min="4343" max="4351" width="12.5703125" style="92" customWidth="1"/>
    <col min="4352" max="4589" width="12.5703125" style="92"/>
    <col min="4590" max="4590" width="26" style="92" customWidth="1"/>
    <col min="4591" max="4598" width="12.42578125" style="92" customWidth="1"/>
    <col min="4599" max="4607" width="12.5703125" style="92" customWidth="1"/>
    <col min="4608" max="4845" width="12.5703125" style="92"/>
    <col min="4846" max="4846" width="26" style="92" customWidth="1"/>
    <col min="4847" max="4854" width="12.42578125" style="92" customWidth="1"/>
    <col min="4855" max="4863" width="12.5703125" style="92" customWidth="1"/>
    <col min="4864" max="5101" width="12.5703125" style="92"/>
    <col min="5102" max="5102" width="26" style="92" customWidth="1"/>
    <col min="5103" max="5110" width="12.42578125" style="92" customWidth="1"/>
    <col min="5111" max="5119" width="12.5703125" style="92" customWidth="1"/>
    <col min="5120" max="5357" width="12.5703125" style="92"/>
    <col min="5358" max="5358" width="26" style="92" customWidth="1"/>
    <col min="5359" max="5366" width="12.42578125" style="92" customWidth="1"/>
    <col min="5367" max="5375" width="12.5703125" style="92" customWidth="1"/>
    <col min="5376" max="5613" width="12.5703125" style="92"/>
    <col min="5614" max="5614" width="26" style="92" customWidth="1"/>
    <col min="5615" max="5622" width="12.42578125" style="92" customWidth="1"/>
    <col min="5623" max="5631" width="12.5703125" style="92" customWidth="1"/>
    <col min="5632" max="5869" width="12.5703125" style="92"/>
    <col min="5870" max="5870" width="26" style="92" customWidth="1"/>
    <col min="5871" max="5878" width="12.42578125" style="92" customWidth="1"/>
    <col min="5879" max="5887" width="12.5703125" style="92" customWidth="1"/>
    <col min="5888" max="6125" width="12.5703125" style="92"/>
    <col min="6126" max="6126" width="26" style="92" customWidth="1"/>
    <col min="6127" max="6134" width="12.42578125" style="92" customWidth="1"/>
    <col min="6135" max="6143" width="12.5703125" style="92" customWidth="1"/>
    <col min="6144" max="6381" width="12.5703125" style="92"/>
    <col min="6382" max="6382" width="26" style="92" customWidth="1"/>
    <col min="6383" max="6390" width="12.42578125" style="92" customWidth="1"/>
    <col min="6391" max="6399" width="12.5703125" style="92" customWidth="1"/>
    <col min="6400" max="6637" width="12.5703125" style="92"/>
    <col min="6638" max="6638" width="26" style="92" customWidth="1"/>
    <col min="6639" max="6646" width="12.42578125" style="92" customWidth="1"/>
    <col min="6647" max="6655" width="12.5703125" style="92" customWidth="1"/>
    <col min="6656" max="6893" width="12.5703125" style="92"/>
    <col min="6894" max="6894" width="26" style="92" customWidth="1"/>
    <col min="6895" max="6902" width="12.42578125" style="92" customWidth="1"/>
    <col min="6903" max="6911" width="12.5703125" style="92" customWidth="1"/>
    <col min="6912" max="7149" width="12.5703125" style="92"/>
    <col min="7150" max="7150" width="26" style="92" customWidth="1"/>
    <col min="7151" max="7158" width="12.42578125" style="92" customWidth="1"/>
    <col min="7159" max="7167" width="12.5703125" style="92" customWidth="1"/>
    <col min="7168" max="7405" width="12.5703125" style="92"/>
    <col min="7406" max="7406" width="26" style="92" customWidth="1"/>
    <col min="7407" max="7414" width="12.42578125" style="92" customWidth="1"/>
    <col min="7415" max="7423" width="12.5703125" style="92" customWidth="1"/>
    <col min="7424" max="7661" width="12.5703125" style="92"/>
    <col min="7662" max="7662" width="26" style="92" customWidth="1"/>
    <col min="7663" max="7670" width="12.42578125" style="92" customWidth="1"/>
    <col min="7671" max="7679" width="12.5703125" style="92" customWidth="1"/>
    <col min="7680" max="7917" width="12.5703125" style="92"/>
    <col min="7918" max="7918" width="26" style="92" customWidth="1"/>
    <col min="7919" max="7926" width="12.42578125" style="92" customWidth="1"/>
    <col min="7927" max="7935" width="12.5703125" style="92" customWidth="1"/>
    <col min="7936" max="8173" width="12.5703125" style="92"/>
    <col min="8174" max="8174" width="26" style="92" customWidth="1"/>
    <col min="8175" max="8182" width="12.42578125" style="92" customWidth="1"/>
    <col min="8183" max="8191" width="12.5703125" style="92" customWidth="1"/>
    <col min="8192" max="8429" width="12.5703125" style="92"/>
    <col min="8430" max="8430" width="26" style="92" customWidth="1"/>
    <col min="8431" max="8438" width="12.42578125" style="92" customWidth="1"/>
    <col min="8439" max="8447" width="12.5703125" style="92" customWidth="1"/>
    <col min="8448" max="8685" width="12.5703125" style="92"/>
    <col min="8686" max="8686" width="26" style="92" customWidth="1"/>
    <col min="8687" max="8694" width="12.42578125" style="92" customWidth="1"/>
    <col min="8695" max="8703" width="12.5703125" style="92" customWidth="1"/>
    <col min="8704" max="8941" width="12.5703125" style="92"/>
    <col min="8942" max="8942" width="26" style="92" customWidth="1"/>
    <col min="8943" max="8950" width="12.42578125" style="92" customWidth="1"/>
    <col min="8951" max="8959" width="12.5703125" style="92" customWidth="1"/>
    <col min="8960" max="9197" width="12.5703125" style="92"/>
    <col min="9198" max="9198" width="26" style="92" customWidth="1"/>
    <col min="9199" max="9206" width="12.42578125" style="92" customWidth="1"/>
    <col min="9207" max="9215" width="12.5703125" style="92" customWidth="1"/>
    <col min="9216" max="9453" width="12.5703125" style="92"/>
    <col min="9454" max="9454" width="26" style="92" customWidth="1"/>
    <col min="9455" max="9462" width="12.42578125" style="92" customWidth="1"/>
    <col min="9463" max="9471" width="12.5703125" style="92" customWidth="1"/>
    <col min="9472" max="9709" width="12.5703125" style="92"/>
    <col min="9710" max="9710" width="26" style="92" customWidth="1"/>
    <col min="9711" max="9718" width="12.42578125" style="92" customWidth="1"/>
    <col min="9719" max="9727" width="12.5703125" style="92" customWidth="1"/>
    <col min="9728" max="9965" width="12.5703125" style="92"/>
    <col min="9966" max="9966" width="26" style="92" customWidth="1"/>
    <col min="9967" max="9974" width="12.42578125" style="92" customWidth="1"/>
    <col min="9975" max="9983" width="12.5703125" style="92" customWidth="1"/>
    <col min="9984" max="10221" width="12.5703125" style="92"/>
    <col min="10222" max="10222" width="26" style="92" customWidth="1"/>
    <col min="10223" max="10230" width="12.42578125" style="92" customWidth="1"/>
    <col min="10231" max="10239" width="12.5703125" style="92" customWidth="1"/>
    <col min="10240" max="10477" width="12.5703125" style="92"/>
    <col min="10478" max="10478" width="26" style="92" customWidth="1"/>
    <col min="10479" max="10486" width="12.42578125" style="92" customWidth="1"/>
    <col min="10487" max="10495" width="12.5703125" style="92" customWidth="1"/>
    <col min="10496" max="10733" width="12.5703125" style="92"/>
    <col min="10734" max="10734" width="26" style="92" customWidth="1"/>
    <col min="10735" max="10742" width="12.42578125" style="92" customWidth="1"/>
    <col min="10743" max="10751" width="12.5703125" style="92" customWidth="1"/>
    <col min="10752" max="10989" width="12.5703125" style="92"/>
    <col min="10990" max="10990" width="26" style="92" customWidth="1"/>
    <col min="10991" max="10998" width="12.42578125" style="92" customWidth="1"/>
    <col min="10999" max="11007" width="12.5703125" style="92" customWidth="1"/>
    <col min="11008" max="11245" width="12.5703125" style="92"/>
    <col min="11246" max="11246" width="26" style="92" customWidth="1"/>
    <col min="11247" max="11254" width="12.42578125" style="92" customWidth="1"/>
    <col min="11255" max="11263" width="12.5703125" style="92" customWidth="1"/>
    <col min="11264" max="11501" width="12.5703125" style="92"/>
    <col min="11502" max="11502" width="26" style="92" customWidth="1"/>
    <col min="11503" max="11510" width="12.42578125" style="92" customWidth="1"/>
    <col min="11511" max="11519" width="12.5703125" style="92" customWidth="1"/>
    <col min="11520" max="11757" width="12.5703125" style="92"/>
    <col min="11758" max="11758" width="26" style="92" customWidth="1"/>
    <col min="11759" max="11766" width="12.42578125" style="92" customWidth="1"/>
    <col min="11767" max="11775" width="12.5703125" style="92" customWidth="1"/>
    <col min="11776" max="12013" width="12.5703125" style="92"/>
    <col min="12014" max="12014" width="26" style="92" customWidth="1"/>
    <col min="12015" max="12022" width="12.42578125" style="92" customWidth="1"/>
    <col min="12023" max="12031" width="12.5703125" style="92" customWidth="1"/>
    <col min="12032" max="12269" width="12.5703125" style="92"/>
    <col min="12270" max="12270" width="26" style="92" customWidth="1"/>
    <col min="12271" max="12278" width="12.42578125" style="92" customWidth="1"/>
    <col min="12279" max="12287" width="12.5703125" style="92" customWidth="1"/>
    <col min="12288" max="12525" width="12.5703125" style="92"/>
    <col min="12526" max="12526" width="26" style="92" customWidth="1"/>
    <col min="12527" max="12534" width="12.42578125" style="92" customWidth="1"/>
    <col min="12535" max="12543" width="12.5703125" style="92" customWidth="1"/>
    <col min="12544" max="12781" width="12.5703125" style="92"/>
    <col min="12782" max="12782" width="26" style="92" customWidth="1"/>
    <col min="12783" max="12790" width="12.42578125" style="92" customWidth="1"/>
    <col min="12791" max="12799" width="12.5703125" style="92" customWidth="1"/>
    <col min="12800" max="13037" width="12.5703125" style="92"/>
    <col min="13038" max="13038" width="26" style="92" customWidth="1"/>
    <col min="13039" max="13046" width="12.42578125" style="92" customWidth="1"/>
    <col min="13047" max="13055" width="12.5703125" style="92" customWidth="1"/>
    <col min="13056" max="13293" width="12.5703125" style="92"/>
    <col min="13294" max="13294" width="26" style="92" customWidth="1"/>
    <col min="13295" max="13302" width="12.42578125" style="92" customWidth="1"/>
    <col min="13303" max="13311" width="12.5703125" style="92" customWidth="1"/>
    <col min="13312" max="13549" width="12.5703125" style="92"/>
    <col min="13550" max="13550" width="26" style="92" customWidth="1"/>
    <col min="13551" max="13558" width="12.42578125" style="92" customWidth="1"/>
    <col min="13559" max="13567" width="12.5703125" style="92" customWidth="1"/>
    <col min="13568" max="13805" width="12.5703125" style="92"/>
    <col min="13806" max="13806" width="26" style="92" customWidth="1"/>
    <col min="13807" max="13814" width="12.42578125" style="92" customWidth="1"/>
    <col min="13815" max="13823" width="12.5703125" style="92" customWidth="1"/>
    <col min="13824" max="14061" width="12.5703125" style="92"/>
    <col min="14062" max="14062" width="26" style="92" customWidth="1"/>
    <col min="14063" max="14070" width="12.42578125" style="92" customWidth="1"/>
    <col min="14071" max="14079" width="12.5703125" style="92" customWidth="1"/>
    <col min="14080" max="14317" width="12.5703125" style="92"/>
    <col min="14318" max="14318" width="26" style="92" customWidth="1"/>
    <col min="14319" max="14326" width="12.42578125" style="92" customWidth="1"/>
    <col min="14327" max="14335" width="12.5703125" style="92" customWidth="1"/>
    <col min="14336" max="14573" width="12.5703125" style="92"/>
    <col min="14574" max="14574" width="26" style="92" customWidth="1"/>
    <col min="14575" max="14582" width="12.42578125" style="92" customWidth="1"/>
    <col min="14583" max="14591" width="12.5703125" style="92" customWidth="1"/>
    <col min="14592" max="14829" width="12.5703125" style="92"/>
    <col min="14830" max="14830" width="26" style="92" customWidth="1"/>
    <col min="14831" max="14838" width="12.42578125" style="92" customWidth="1"/>
    <col min="14839" max="14847" width="12.5703125" style="92" customWidth="1"/>
    <col min="14848" max="15085" width="12.5703125" style="92"/>
    <col min="15086" max="15086" width="26" style="92" customWidth="1"/>
    <col min="15087" max="15094" width="12.42578125" style="92" customWidth="1"/>
    <col min="15095" max="15103" width="12.5703125" style="92" customWidth="1"/>
    <col min="15104" max="15341" width="12.5703125" style="92"/>
    <col min="15342" max="15342" width="26" style="92" customWidth="1"/>
    <col min="15343" max="15350" width="12.42578125" style="92" customWidth="1"/>
    <col min="15351" max="15359" width="12.5703125" style="92" customWidth="1"/>
    <col min="15360" max="15597" width="12.5703125" style="92"/>
    <col min="15598" max="15598" width="26" style="92" customWidth="1"/>
    <col min="15599" max="15606" width="12.42578125" style="92" customWidth="1"/>
    <col min="15607" max="15615" width="12.5703125" style="92" customWidth="1"/>
    <col min="15616" max="15853" width="12.5703125" style="92"/>
    <col min="15854" max="15854" width="26" style="92" customWidth="1"/>
    <col min="15855" max="15862" width="12.42578125" style="92" customWidth="1"/>
    <col min="15863" max="15871" width="12.5703125" style="92" customWidth="1"/>
    <col min="15872" max="16109" width="12.5703125" style="92"/>
    <col min="16110" max="16110" width="26" style="92" customWidth="1"/>
    <col min="16111" max="16118" width="12.42578125" style="92" customWidth="1"/>
    <col min="16119" max="16127" width="12.5703125" style="92" customWidth="1"/>
    <col min="16128" max="16384" width="12.5703125" style="92"/>
  </cols>
  <sheetData>
    <row r="2" spans="1:25" ht="17.100000000000001" customHeight="1" x14ac:dyDescent="0.25">
      <c r="A2" s="220" t="s">
        <v>43</v>
      </c>
      <c r="B2" s="220"/>
      <c r="C2" s="220"/>
      <c r="D2" s="220"/>
    </row>
    <row r="3" spans="1:25" ht="17.100000000000001" customHeight="1" x14ac:dyDescent="0.25">
      <c r="A3" s="93"/>
      <c r="B3" s="93"/>
      <c r="C3" s="93"/>
      <c r="D3" s="94"/>
      <c r="F3" s="94"/>
      <c r="V3" s="216" t="s">
        <v>1</v>
      </c>
      <c r="W3" s="216"/>
      <c r="X3" s="216"/>
      <c r="Y3" s="216"/>
    </row>
    <row r="4" spans="1:25" ht="17.100000000000001" customHeight="1" x14ac:dyDescent="0.25">
      <c r="A4" s="95" t="s">
        <v>2</v>
      </c>
      <c r="B4" s="96">
        <v>2016</v>
      </c>
      <c r="C4" s="97">
        <v>2017</v>
      </c>
      <c r="D4" s="98" t="s">
        <v>44</v>
      </c>
      <c r="E4" s="97">
        <v>2019</v>
      </c>
      <c r="F4" s="221">
        <v>2020</v>
      </c>
      <c r="G4" s="222"/>
      <c r="H4" s="222"/>
      <c r="I4" s="223"/>
      <c r="J4" s="224">
        <v>2021</v>
      </c>
      <c r="K4" s="225"/>
      <c r="L4" s="225"/>
      <c r="M4" s="226"/>
      <c r="N4" s="224">
        <v>2022</v>
      </c>
      <c r="O4" s="225"/>
      <c r="P4" s="225"/>
      <c r="Q4" s="226"/>
      <c r="R4" s="224">
        <v>2023</v>
      </c>
      <c r="S4" s="225"/>
      <c r="T4" s="225"/>
      <c r="U4" s="226"/>
      <c r="V4" s="217">
        <v>2024</v>
      </c>
      <c r="W4" s="218"/>
      <c r="X4" s="218"/>
      <c r="Y4" s="219"/>
    </row>
    <row r="5" spans="1:25" s="183" customFormat="1" ht="17.100000000000001" customHeight="1" x14ac:dyDescent="0.25">
      <c r="B5" s="184"/>
      <c r="C5" s="185"/>
      <c r="D5" s="185"/>
      <c r="E5" s="185"/>
      <c r="F5" s="179" t="s">
        <v>3</v>
      </c>
      <c r="G5" s="179" t="s">
        <v>4</v>
      </c>
      <c r="H5" s="179" t="s">
        <v>5</v>
      </c>
      <c r="I5" s="179" t="s">
        <v>6</v>
      </c>
      <c r="J5" s="179" t="s">
        <v>3</v>
      </c>
      <c r="K5" s="179" t="s">
        <v>4</v>
      </c>
      <c r="L5" s="179" t="s">
        <v>5</v>
      </c>
      <c r="M5" s="179" t="s">
        <v>6</v>
      </c>
      <c r="N5" s="179" t="s">
        <v>3</v>
      </c>
      <c r="O5" s="179" t="s">
        <v>4</v>
      </c>
      <c r="P5" s="179" t="s">
        <v>5</v>
      </c>
      <c r="Q5" s="179" t="s">
        <v>6</v>
      </c>
      <c r="R5" s="179" t="s">
        <v>3</v>
      </c>
      <c r="S5" s="179" t="s">
        <v>4</v>
      </c>
      <c r="T5" s="179" t="s">
        <v>5</v>
      </c>
      <c r="U5" s="179" t="s">
        <v>6</v>
      </c>
      <c r="V5" s="190" t="s">
        <v>3</v>
      </c>
      <c r="W5" s="190" t="s">
        <v>4</v>
      </c>
      <c r="X5" s="190" t="s">
        <v>5</v>
      </c>
      <c r="Y5" s="190" t="s">
        <v>75</v>
      </c>
    </row>
    <row r="6" spans="1:25" s="102" customFormat="1" ht="17.100000000000001" customHeight="1" x14ac:dyDescent="0.25">
      <c r="A6" s="99" t="s">
        <v>45</v>
      </c>
      <c r="B6" s="100">
        <v>8136.6</v>
      </c>
      <c r="C6" s="101">
        <v>7789.5</v>
      </c>
      <c r="D6" s="100">
        <v>7972.4</v>
      </c>
      <c r="E6" s="100">
        <v>7791.3</v>
      </c>
      <c r="F6" s="74">
        <v>7606.9</v>
      </c>
      <c r="G6" s="74">
        <v>7542.3</v>
      </c>
      <c r="H6" s="74">
        <v>7402.6</v>
      </c>
      <c r="I6" s="74">
        <v>7993.7</v>
      </c>
      <c r="J6" s="74">
        <v>8013.3</v>
      </c>
      <c r="K6" s="74">
        <v>8161.8</v>
      </c>
      <c r="L6" s="74">
        <v>8075.4</v>
      </c>
      <c r="M6" s="74">
        <v>8019.4</v>
      </c>
      <c r="N6" s="74">
        <v>7915.2</v>
      </c>
      <c r="O6" s="74">
        <v>8288</v>
      </c>
      <c r="P6" s="74">
        <v>8401.2999999999993</v>
      </c>
      <c r="Q6" s="149">
        <v>7697.5</v>
      </c>
      <c r="R6" s="74">
        <v>7506.3</v>
      </c>
      <c r="S6" s="74">
        <v>7500.9</v>
      </c>
      <c r="T6" s="74">
        <v>7591.5</v>
      </c>
      <c r="U6" s="149">
        <v>7728.6</v>
      </c>
      <c r="V6" s="74">
        <v>7450.1</v>
      </c>
      <c r="W6" s="74">
        <v>7512.7</v>
      </c>
      <c r="X6" s="74">
        <v>7575.3</v>
      </c>
      <c r="Y6" s="74">
        <v>7090.6</v>
      </c>
    </row>
    <row r="7" spans="1:25" s="102" customFormat="1" ht="17.100000000000001" customHeight="1" x14ac:dyDescent="0.25">
      <c r="A7" s="99" t="s">
        <v>46</v>
      </c>
      <c r="B7" s="100">
        <v>391.7</v>
      </c>
      <c r="C7" s="100">
        <v>980.1</v>
      </c>
      <c r="D7" s="100">
        <v>1122.5</v>
      </c>
      <c r="E7" s="100">
        <v>1828.7</v>
      </c>
      <c r="F7" s="74">
        <v>2248.9</v>
      </c>
      <c r="G7" s="74">
        <v>2442</v>
      </c>
      <c r="H7" s="74">
        <v>2728.5</v>
      </c>
      <c r="I7" s="74">
        <v>2139.1</v>
      </c>
      <c r="J7" s="74">
        <v>1891</v>
      </c>
      <c r="K7" s="74">
        <v>1904.3</v>
      </c>
      <c r="L7" s="74">
        <v>1625.4</v>
      </c>
      <c r="M7" s="74">
        <v>1921.8</v>
      </c>
      <c r="N7" s="74">
        <v>1723.7</v>
      </c>
      <c r="O7" s="74">
        <v>1487.5</v>
      </c>
      <c r="P7" s="74">
        <v>1045.3</v>
      </c>
      <c r="Q7" s="149">
        <v>1494.4</v>
      </c>
      <c r="R7" s="74">
        <v>1084.8</v>
      </c>
      <c r="S7" s="74">
        <v>698.8</v>
      </c>
      <c r="T7" s="74">
        <v>857.5</v>
      </c>
      <c r="U7" s="149">
        <v>1232.2</v>
      </c>
      <c r="V7" s="74">
        <v>815.9</v>
      </c>
      <c r="W7" s="74">
        <v>769.7</v>
      </c>
      <c r="X7" s="74">
        <v>997.1</v>
      </c>
      <c r="Y7" s="74">
        <v>1477</v>
      </c>
    </row>
    <row r="8" spans="1:25" s="130" customFormat="1" ht="17.100000000000001" customHeight="1" x14ac:dyDescent="0.25">
      <c r="A8" s="103" t="s">
        <v>47</v>
      </c>
      <c r="B8" s="159">
        <v>8528.3000000000011</v>
      </c>
      <c r="C8" s="159">
        <v>8769.6</v>
      </c>
      <c r="D8" s="159">
        <v>9094.9</v>
      </c>
      <c r="E8" s="159">
        <v>9620</v>
      </c>
      <c r="F8" s="160">
        <v>9855.7999999999993</v>
      </c>
      <c r="G8" s="160">
        <v>9984.2999999999993</v>
      </c>
      <c r="H8" s="160">
        <v>10131.1</v>
      </c>
      <c r="I8" s="161">
        <v>10132.799999999999</v>
      </c>
      <c r="J8" s="161">
        <v>9904.2999999999993</v>
      </c>
      <c r="K8" s="161">
        <v>10066.1</v>
      </c>
      <c r="L8" s="161">
        <v>9700.7999999999993</v>
      </c>
      <c r="M8" s="161">
        <v>9941.2000000000007</v>
      </c>
      <c r="N8" s="161">
        <v>9638.9</v>
      </c>
      <c r="O8" s="161">
        <v>9775.5</v>
      </c>
      <c r="P8" s="161">
        <v>9446.6</v>
      </c>
      <c r="Q8" s="161">
        <v>9191.9</v>
      </c>
      <c r="R8" s="161">
        <f>SUM(R6:R7)</f>
        <v>8591.1</v>
      </c>
      <c r="S8" s="161">
        <f>SUM(S6:S7)</f>
        <v>8199.6999999999989</v>
      </c>
      <c r="T8" s="161">
        <v>8449</v>
      </c>
      <c r="U8" s="161">
        <v>8960.7999999999993</v>
      </c>
      <c r="V8" s="161">
        <v>8266</v>
      </c>
      <c r="W8" s="161">
        <v>8282.4</v>
      </c>
      <c r="X8" s="161">
        <v>8572.4</v>
      </c>
      <c r="Y8" s="161">
        <v>8567.6</v>
      </c>
    </row>
    <row r="9" spans="1:25" ht="17.100000000000001" customHeight="1" x14ac:dyDescent="0.25">
      <c r="A9" s="106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1:25" s="109" customFormat="1" ht="17.100000000000001" customHeight="1" x14ac:dyDescent="0.25">
      <c r="A10" s="108" t="s">
        <v>35</v>
      </c>
      <c r="Q10" s="127"/>
    </row>
    <row r="11" spans="1:25" ht="17.100000000000001" customHeight="1" x14ac:dyDescent="0.2">
      <c r="A11" s="62" t="s">
        <v>41</v>
      </c>
    </row>
    <row r="12" spans="1:25" ht="17.100000000000001" customHeight="1" x14ac:dyDescent="0.2">
      <c r="A12" s="62" t="s">
        <v>38</v>
      </c>
    </row>
    <row r="13" spans="1:25" ht="17.100000000000001" customHeight="1" x14ac:dyDescent="0.2">
      <c r="A13" s="62" t="s">
        <v>39</v>
      </c>
    </row>
    <row r="14" spans="1:25" ht="17.100000000000001" customHeight="1" x14ac:dyDescent="0.25">
      <c r="A14" s="110" t="s">
        <v>48</v>
      </c>
      <c r="H14" s="107"/>
    </row>
    <row r="15" spans="1:25" ht="17.100000000000001" customHeight="1" x14ac:dyDescent="0.25">
      <c r="A15" s="63" t="s">
        <v>40</v>
      </c>
    </row>
    <row r="16" spans="1:25" ht="17.100000000000001" customHeight="1" x14ac:dyDescent="0.25">
      <c r="A16" s="108"/>
    </row>
    <row r="17" spans="1:1" ht="17.100000000000001" customHeight="1" x14ac:dyDescent="0.25">
      <c r="A17" s="108"/>
    </row>
    <row r="18" spans="1:1" ht="17.100000000000001" customHeight="1" x14ac:dyDescent="0.25"/>
    <row r="19" spans="1:1" ht="17.100000000000001" customHeight="1" x14ac:dyDescent="0.25"/>
    <row r="20" spans="1:1" ht="17.100000000000001" customHeight="1" x14ac:dyDescent="0.25"/>
    <row r="21" spans="1:1" ht="17.100000000000001" customHeight="1" x14ac:dyDescent="0.25"/>
    <row r="22" spans="1:1" ht="17.100000000000001" customHeight="1" x14ac:dyDescent="0.25"/>
    <row r="23" spans="1:1" ht="17.100000000000001" customHeight="1" x14ac:dyDescent="0.25"/>
    <row r="24" spans="1:1" ht="17.100000000000001" customHeight="1" x14ac:dyDescent="0.25"/>
    <row r="25" spans="1:1" ht="17.100000000000001" customHeight="1" x14ac:dyDescent="0.25"/>
    <row r="26" spans="1:1" ht="17.100000000000001" customHeight="1" x14ac:dyDescent="0.25"/>
    <row r="27" spans="1:1" ht="17.100000000000001" customHeight="1" x14ac:dyDescent="0.25"/>
    <row r="28" spans="1:1" ht="17.100000000000001" customHeight="1" x14ac:dyDescent="0.25"/>
    <row r="29" spans="1:1" ht="17.100000000000001" customHeight="1" x14ac:dyDescent="0.25"/>
    <row r="30" spans="1:1" ht="17.100000000000001" customHeight="1" x14ac:dyDescent="0.25"/>
    <row r="31" spans="1:1" ht="17.100000000000001" customHeight="1" x14ac:dyDescent="0.25"/>
    <row r="32" spans="1:1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17.100000000000001" customHeight="1" x14ac:dyDescent="0.25"/>
    <row r="47" ht="17.100000000000001" customHeight="1" x14ac:dyDescent="0.25"/>
    <row r="48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</sheetData>
  <mergeCells count="7">
    <mergeCell ref="V3:Y3"/>
    <mergeCell ref="V4:Y4"/>
    <mergeCell ref="A2:D2"/>
    <mergeCell ref="F4:I4"/>
    <mergeCell ref="J4:M4"/>
    <mergeCell ref="N4:Q4"/>
    <mergeCell ref="R4:U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Y128"/>
  <sheetViews>
    <sheetView zoomScale="85" zoomScaleNormal="85" workbookViewId="0">
      <pane xSplit="1" ySplit="5" topLeftCell="R6" activePane="bottomRight" state="frozen"/>
      <selection activeCell="E12" sqref="E12"/>
      <selection pane="topRight" activeCell="E12" sqref="E12"/>
      <selection pane="bottomLeft" activeCell="E12" sqref="E12"/>
      <selection pane="bottomRight" activeCell="Y13" sqref="Y13"/>
    </sheetView>
  </sheetViews>
  <sheetFormatPr defaultRowHeight="15" x14ac:dyDescent="0.2"/>
  <cols>
    <col min="1" max="1" width="51.5703125" style="112" customWidth="1"/>
    <col min="2" max="16" width="12.42578125" style="112" customWidth="1"/>
    <col min="17" max="17" width="11.42578125" style="112" bestFit="1" customWidth="1"/>
    <col min="18" max="18" width="11.140625" style="112" customWidth="1"/>
    <col min="19" max="19" width="11.5703125" style="112" customWidth="1"/>
    <col min="20" max="20" width="10.85546875" style="112" bestFit="1" customWidth="1"/>
    <col min="21" max="22" width="11.140625" style="112" customWidth="1"/>
    <col min="23" max="23" width="12.28515625" style="112" bestFit="1" customWidth="1"/>
    <col min="24" max="24" width="11.140625" style="112" customWidth="1"/>
    <col min="25" max="25" width="10.85546875" style="112" bestFit="1" customWidth="1"/>
    <col min="26" max="237" width="8.85546875" style="112"/>
    <col min="238" max="238" width="39.5703125" style="112" customWidth="1"/>
    <col min="239" max="241" width="8.85546875" style="112"/>
    <col min="242" max="245" width="11.85546875" style="112" customWidth="1"/>
    <col min="246" max="493" width="8.85546875" style="112"/>
    <col min="494" max="494" width="39.5703125" style="112" customWidth="1"/>
    <col min="495" max="497" width="8.85546875" style="112"/>
    <col min="498" max="501" width="11.85546875" style="112" customWidth="1"/>
    <col min="502" max="749" width="8.85546875" style="112"/>
    <col min="750" max="750" width="39.5703125" style="112" customWidth="1"/>
    <col min="751" max="753" width="8.85546875" style="112"/>
    <col min="754" max="757" width="11.85546875" style="112" customWidth="1"/>
    <col min="758" max="1005" width="8.85546875" style="112"/>
    <col min="1006" max="1006" width="39.5703125" style="112" customWidth="1"/>
    <col min="1007" max="1009" width="8.85546875" style="112"/>
    <col min="1010" max="1013" width="11.85546875" style="112" customWidth="1"/>
    <col min="1014" max="1261" width="8.85546875" style="112"/>
    <col min="1262" max="1262" width="39.5703125" style="112" customWidth="1"/>
    <col min="1263" max="1265" width="8.85546875" style="112"/>
    <col min="1266" max="1269" width="11.85546875" style="112" customWidth="1"/>
    <col min="1270" max="1517" width="8.85546875" style="112"/>
    <col min="1518" max="1518" width="39.5703125" style="112" customWidth="1"/>
    <col min="1519" max="1521" width="8.85546875" style="112"/>
    <col min="1522" max="1525" width="11.85546875" style="112" customWidth="1"/>
    <col min="1526" max="1773" width="8.85546875" style="112"/>
    <col min="1774" max="1774" width="39.5703125" style="112" customWidth="1"/>
    <col min="1775" max="1777" width="8.85546875" style="112"/>
    <col min="1778" max="1781" width="11.85546875" style="112" customWidth="1"/>
    <col min="1782" max="2029" width="8.85546875" style="112"/>
    <col min="2030" max="2030" width="39.5703125" style="112" customWidth="1"/>
    <col min="2031" max="2033" width="8.85546875" style="112"/>
    <col min="2034" max="2037" width="11.85546875" style="112" customWidth="1"/>
    <col min="2038" max="2285" width="8.85546875" style="112"/>
    <col min="2286" max="2286" width="39.5703125" style="112" customWidth="1"/>
    <col min="2287" max="2289" width="8.85546875" style="112"/>
    <col min="2290" max="2293" width="11.85546875" style="112" customWidth="1"/>
    <col min="2294" max="2541" width="8.85546875" style="112"/>
    <col min="2542" max="2542" width="39.5703125" style="112" customWidth="1"/>
    <col min="2543" max="2545" width="8.85546875" style="112"/>
    <col min="2546" max="2549" width="11.85546875" style="112" customWidth="1"/>
    <col min="2550" max="2797" width="8.85546875" style="112"/>
    <col min="2798" max="2798" width="39.5703125" style="112" customWidth="1"/>
    <col min="2799" max="2801" width="8.85546875" style="112"/>
    <col min="2802" max="2805" width="11.85546875" style="112" customWidth="1"/>
    <col min="2806" max="3053" width="8.85546875" style="112"/>
    <col min="3054" max="3054" width="39.5703125" style="112" customWidth="1"/>
    <col min="3055" max="3057" width="8.85546875" style="112"/>
    <col min="3058" max="3061" width="11.85546875" style="112" customWidth="1"/>
    <col min="3062" max="3309" width="8.85546875" style="112"/>
    <col min="3310" max="3310" width="39.5703125" style="112" customWidth="1"/>
    <col min="3311" max="3313" width="8.85546875" style="112"/>
    <col min="3314" max="3317" width="11.85546875" style="112" customWidth="1"/>
    <col min="3318" max="3565" width="8.85546875" style="112"/>
    <col min="3566" max="3566" width="39.5703125" style="112" customWidth="1"/>
    <col min="3567" max="3569" width="8.85546875" style="112"/>
    <col min="3570" max="3573" width="11.85546875" style="112" customWidth="1"/>
    <col min="3574" max="3821" width="8.85546875" style="112"/>
    <col min="3822" max="3822" width="39.5703125" style="112" customWidth="1"/>
    <col min="3823" max="3825" width="8.85546875" style="112"/>
    <col min="3826" max="3829" width="11.85546875" style="112" customWidth="1"/>
    <col min="3830" max="4077" width="8.85546875" style="112"/>
    <col min="4078" max="4078" width="39.5703125" style="112" customWidth="1"/>
    <col min="4079" max="4081" width="8.85546875" style="112"/>
    <col min="4082" max="4085" width="11.85546875" style="112" customWidth="1"/>
    <col min="4086" max="4333" width="8.85546875" style="112"/>
    <col min="4334" max="4334" width="39.5703125" style="112" customWidth="1"/>
    <col min="4335" max="4337" width="8.85546875" style="112"/>
    <col min="4338" max="4341" width="11.85546875" style="112" customWidth="1"/>
    <col min="4342" max="4589" width="8.85546875" style="112"/>
    <col min="4590" max="4590" width="39.5703125" style="112" customWidth="1"/>
    <col min="4591" max="4593" width="8.85546875" style="112"/>
    <col min="4594" max="4597" width="11.85546875" style="112" customWidth="1"/>
    <col min="4598" max="4845" width="8.85546875" style="112"/>
    <col min="4846" max="4846" width="39.5703125" style="112" customWidth="1"/>
    <col min="4847" max="4849" width="8.85546875" style="112"/>
    <col min="4850" max="4853" width="11.85546875" style="112" customWidth="1"/>
    <col min="4854" max="5101" width="8.85546875" style="112"/>
    <col min="5102" max="5102" width="39.5703125" style="112" customWidth="1"/>
    <col min="5103" max="5105" width="8.85546875" style="112"/>
    <col min="5106" max="5109" width="11.85546875" style="112" customWidth="1"/>
    <col min="5110" max="5357" width="8.85546875" style="112"/>
    <col min="5358" max="5358" width="39.5703125" style="112" customWidth="1"/>
    <col min="5359" max="5361" width="8.85546875" style="112"/>
    <col min="5362" max="5365" width="11.85546875" style="112" customWidth="1"/>
    <col min="5366" max="5613" width="8.85546875" style="112"/>
    <col min="5614" max="5614" width="39.5703125" style="112" customWidth="1"/>
    <col min="5615" max="5617" width="8.85546875" style="112"/>
    <col min="5618" max="5621" width="11.85546875" style="112" customWidth="1"/>
    <col min="5622" max="5869" width="8.85546875" style="112"/>
    <col min="5870" max="5870" width="39.5703125" style="112" customWidth="1"/>
    <col min="5871" max="5873" width="8.85546875" style="112"/>
    <col min="5874" max="5877" width="11.85546875" style="112" customWidth="1"/>
    <col min="5878" max="6125" width="8.85546875" style="112"/>
    <col min="6126" max="6126" width="39.5703125" style="112" customWidth="1"/>
    <col min="6127" max="6129" width="8.85546875" style="112"/>
    <col min="6130" max="6133" width="11.85546875" style="112" customWidth="1"/>
    <col min="6134" max="6381" width="8.85546875" style="112"/>
    <col min="6382" max="6382" width="39.5703125" style="112" customWidth="1"/>
    <col min="6383" max="6385" width="8.85546875" style="112"/>
    <col min="6386" max="6389" width="11.85546875" style="112" customWidth="1"/>
    <col min="6390" max="6637" width="8.85546875" style="112"/>
    <col min="6638" max="6638" width="39.5703125" style="112" customWidth="1"/>
    <col min="6639" max="6641" width="8.85546875" style="112"/>
    <col min="6642" max="6645" width="11.85546875" style="112" customWidth="1"/>
    <col min="6646" max="6893" width="8.85546875" style="112"/>
    <col min="6894" max="6894" width="39.5703125" style="112" customWidth="1"/>
    <col min="6895" max="6897" width="8.85546875" style="112"/>
    <col min="6898" max="6901" width="11.85546875" style="112" customWidth="1"/>
    <col min="6902" max="7149" width="8.85546875" style="112"/>
    <col min="7150" max="7150" width="39.5703125" style="112" customWidth="1"/>
    <col min="7151" max="7153" width="8.85546875" style="112"/>
    <col min="7154" max="7157" width="11.85546875" style="112" customWidth="1"/>
    <col min="7158" max="7405" width="8.85546875" style="112"/>
    <col min="7406" max="7406" width="39.5703125" style="112" customWidth="1"/>
    <col min="7407" max="7409" width="8.85546875" style="112"/>
    <col min="7410" max="7413" width="11.85546875" style="112" customWidth="1"/>
    <col min="7414" max="7661" width="8.85546875" style="112"/>
    <col min="7662" max="7662" width="39.5703125" style="112" customWidth="1"/>
    <col min="7663" max="7665" width="8.85546875" style="112"/>
    <col min="7666" max="7669" width="11.85546875" style="112" customWidth="1"/>
    <col min="7670" max="7917" width="8.85546875" style="112"/>
    <col min="7918" max="7918" width="39.5703125" style="112" customWidth="1"/>
    <col min="7919" max="7921" width="8.85546875" style="112"/>
    <col min="7922" max="7925" width="11.85546875" style="112" customWidth="1"/>
    <col min="7926" max="8173" width="8.85546875" style="112"/>
    <col min="8174" max="8174" width="39.5703125" style="112" customWidth="1"/>
    <col min="8175" max="8177" width="8.85546875" style="112"/>
    <col min="8178" max="8181" width="11.85546875" style="112" customWidth="1"/>
    <col min="8182" max="8429" width="8.85546875" style="112"/>
    <col min="8430" max="8430" width="39.5703125" style="112" customWidth="1"/>
    <col min="8431" max="8433" width="8.85546875" style="112"/>
    <col min="8434" max="8437" width="11.85546875" style="112" customWidth="1"/>
    <col min="8438" max="8685" width="8.85546875" style="112"/>
    <col min="8686" max="8686" width="39.5703125" style="112" customWidth="1"/>
    <col min="8687" max="8689" width="8.85546875" style="112"/>
    <col min="8690" max="8693" width="11.85546875" style="112" customWidth="1"/>
    <col min="8694" max="8941" width="8.85546875" style="112"/>
    <col min="8942" max="8942" width="39.5703125" style="112" customWidth="1"/>
    <col min="8943" max="8945" width="8.85546875" style="112"/>
    <col min="8946" max="8949" width="11.85546875" style="112" customWidth="1"/>
    <col min="8950" max="9197" width="8.85546875" style="112"/>
    <col min="9198" max="9198" width="39.5703125" style="112" customWidth="1"/>
    <col min="9199" max="9201" width="8.85546875" style="112"/>
    <col min="9202" max="9205" width="11.85546875" style="112" customWidth="1"/>
    <col min="9206" max="9453" width="8.85546875" style="112"/>
    <col min="9454" max="9454" width="39.5703125" style="112" customWidth="1"/>
    <col min="9455" max="9457" width="8.85546875" style="112"/>
    <col min="9458" max="9461" width="11.85546875" style="112" customWidth="1"/>
    <col min="9462" max="9709" width="8.85546875" style="112"/>
    <col min="9710" max="9710" width="39.5703125" style="112" customWidth="1"/>
    <col min="9711" max="9713" width="8.85546875" style="112"/>
    <col min="9714" max="9717" width="11.85546875" style="112" customWidth="1"/>
    <col min="9718" max="9965" width="8.85546875" style="112"/>
    <col min="9966" max="9966" width="39.5703125" style="112" customWidth="1"/>
    <col min="9967" max="9969" width="8.85546875" style="112"/>
    <col min="9970" max="9973" width="11.85546875" style="112" customWidth="1"/>
    <col min="9974" max="10221" width="8.85546875" style="112"/>
    <col min="10222" max="10222" width="39.5703125" style="112" customWidth="1"/>
    <col min="10223" max="10225" width="8.85546875" style="112"/>
    <col min="10226" max="10229" width="11.85546875" style="112" customWidth="1"/>
    <col min="10230" max="10477" width="8.85546875" style="112"/>
    <col min="10478" max="10478" width="39.5703125" style="112" customWidth="1"/>
    <col min="10479" max="10481" width="8.85546875" style="112"/>
    <col min="10482" max="10485" width="11.85546875" style="112" customWidth="1"/>
    <col min="10486" max="10733" width="8.85546875" style="112"/>
    <col min="10734" max="10734" width="39.5703125" style="112" customWidth="1"/>
    <col min="10735" max="10737" width="8.85546875" style="112"/>
    <col min="10738" max="10741" width="11.85546875" style="112" customWidth="1"/>
    <col min="10742" max="10989" width="8.85546875" style="112"/>
    <col min="10990" max="10990" width="39.5703125" style="112" customWidth="1"/>
    <col min="10991" max="10993" width="8.85546875" style="112"/>
    <col min="10994" max="10997" width="11.85546875" style="112" customWidth="1"/>
    <col min="10998" max="11245" width="8.85546875" style="112"/>
    <col min="11246" max="11246" width="39.5703125" style="112" customWidth="1"/>
    <col min="11247" max="11249" width="8.85546875" style="112"/>
    <col min="11250" max="11253" width="11.85546875" style="112" customWidth="1"/>
    <col min="11254" max="11501" width="8.85546875" style="112"/>
    <col min="11502" max="11502" width="39.5703125" style="112" customWidth="1"/>
    <col min="11503" max="11505" width="8.85546875" style="112"/>
    <col min="11506" max="11509" width="11.85546875" style="112" customWidth="1"/>
    <col min="11510" max="11757" width="8.85546875" style="112"/>
    <col min="11758" max="11758" width="39.5703125" style="112" customWidth="1"/>
    <col min="11759" max="11761" width="8.85546875" style="112"/>
    <col min="11762" max="11765" width="11.85546875" style="112" customWidth="1"/>
    <col min="11766" max="12013" width="8.85546875" style="112"/>
    <col min="12014" max="12014" width="39.5703125" style="112" customWidth="1"/>
    <col min="12015" max="12017" width="8.85546875" style="112"/>
    <col min="12018" max="12021" width="11.85546875" style="112" customWidth="1"/>
    <col min="12022" max="12269" width="8.85546875" style="112"/>
    <col min="12270" max="12270" width="39.5703125" style="112" customWidth="1"/>
    <col min="12271" max="12273" width="8.85546875" style="112"/>
    <col min="12274" max="12277" width="11.85546875" style="112" customWidth="1"/>
    <col min="12278" max="12525" width="8.85546875" style="112"/>
    <col min="12526" max="12526" width="39.5703125" style="112" customWidth="1"/>
    <col min="12527" max="12529" width="8.85546875" style="112"/>
    <col min="12530" max="12533" width="11.85546875" style="112" customWidth="1"/>
    <col min="12534" max="12781" width="8.85546875" style="112"/>
    <col min="12782" max="12782" width="39.5703125" style="112" customWidth="1"/>
    <col min="12783" max="12785" width="8.85546875" style="112"/>
    <col min="12786" max="12789" width="11.85546875" style="112" customWidth="1"/>
    <col min="12790" max="13037" width="8.85546875" style="112"/>
    <col min="13038" max="13038" width="39.5703125" style="112" customWidth="1"/>
    <col min="13039" max="13041" width="8.85546875" style="112"/>
    <col min="13042" max="13045" width="11.85546875" style="112" customWidth="1"/>
    <col min="13046" max="13293" width="8.85546875" style="112"/>
    <col min="13294" max="13294" width="39.5703125" style="112" customWidth="1"/>
    <col min="13295" max="13297" width="8.85546875" style="112"/>
    <col min="13298" max="13301" width="11.85546875" style="112" customWidth="1"/>
    <col min="13302" max="13549" width="8.85546875" style="112"/>
    <col min="13550" max="13550" width="39.5703125" style="112" customWidth="1"/>
    <col min="13551" max="13553" width="8.85546875" style="112"/>
    <col min="13554" max="13557" width="11.85546875" style="112" customWidth="1"/>
    <col min="13558" max="13805" width="8.85546875" style="112"/>
    <col min="13806" max="13806" width="39.5703125" style="112" customWidth="1"/>
    <col min="13807" max="13809" width="8.85546875" style="112"/>
    <col min="13810" max="13813" width="11.85546875" style="112" customWidth="1"/>
    <col min="13814" max="14061" width="8.85546875" style="112"/>
    <col min="14062" max="14062" width="39.5703125" style="112" customWidth="1"/>
    <col min="14063" max="14065" width="8.85546875" style="112"/>
    <col min="14066" max="14069" width="11.85546875" style="112" customWidth="1"/>
    <col min="14070" max="14317" width="8.85546875" style="112"/>
    <col min="14318" max="14318" width="39.5703125" style="112" customWidth="1"/>
    <col min="14319" max="14321" width="8.85546875" style="112"/>
    <col min="14322" max="14325" width="11.85546875" style="112" customWidth="1"/>
    <col min="14326" max="14573" width="8.85546875" style="112"/>
    <col min="14574" max="14574" width="39.5703125" style="112" customWidth="1"/>
    <col min="14575" max="14577" width="8.85546875" style="112"/>
    <col min="14578" max="14581" width="11.85546875" style="112" customWidth="1"/>
    <col min="14582" max="14829" width="8.85546875" style="112"/>
    <col min="14830" max="14830" width="39.5703125" style="112" customWidth="1"/>
    <col min="14831" max="14833" width="8.85546875" style="112"/>
    <col min="14834" max="14837" width="11.85546875" style="112" customWidth="1"/>
    <col min="14838" max="15085" width="8.85546875" style="112"/>
    <col min="15086" max="15086" width="39.5703125" style="112" customWidth="1"/>
    <col min="15087" max="15089" width="8.85546875" style="112"/>
    <col min="15090" max="15093" width="11.85546875" style="112" customWidth="1"/>
    <col min="15094" max="15341" width="8.85546875" style="112"/>
    <col min="15342" max="15342" width="39.5703125" style="112" customWidth="1"/>
    <col min="15343" max="15345" width="8.85546875" style="112"/>
    <col min="15346" max="15349" width="11.85546875" style="112" customWidth="1"/>
    <col min="15350" max="15597" width="8.85546875" style="112"/>
    <col min="15598" max="15598" width="39.5703125" style="112" customWidth="1"/>
    <col min="15599" max="15601" width="8.85546875" style="112"/>
    <col min="15602" max="15605" width="11.85546875" style="112" customWidth="1"/>
    <col min="15606" max="15853" width="8.85546875" style="112"/>
    <col min="15854" max="15854" width="39.5703125" style="112" customWidth="1"/>
    <col min="15855" max="15857" width="8.85546875" style="112"/>
    <col min="15858" max="15861" width="11.85546875" style="112" customWidth="1"/>
    <col min="15862" max="16109" width="8.85546875" style="112"/>
    <col min="16110" max="16110" width="39.5703125" style="112" customWidth="1"/>
    <col min="16111" max="16113" width="8.85546875" style="112"/>
    <col min="16114" max="16117" width="11.85546875" style="112" customWidth="1"/>
    <col min="16118" max="16382" width="8.85546875" style="112"/>
    <col min="16383" max="16384" width="9.140625" style="112" customWidth="1"/>
  </cols>
  <sheetData>
    <row r="2" spans="1:25" ht="17.100000000000001" customHeight="1" x14ac:dyDescent="0.25">
      <c r="A2" s="228" t="s">
        <v>49</v>
      </c>
      <c r="B2" s="228"/>
      <c r="C2" s="228"/>
      <c r="D2" s="228"/>
      <c r="E2" s="111"/>
      <c r="F2" s="111"/>
    </row>
    <row r="3" spans="1:25" ht="17.100000000000001" customHeight="1" x14ac:dyDescent="0.25">
      <c r="A3" s="113"/>
      <c r="B3" s="113"/>
      <c r="C3" s="113"/>
      <c r="D3" s="113"/>
      <c r="E3" s="113"/>
      <c r="F3" s="111"/>
    </row>
    <row r="4" spans="1:25" ht="17.100000000000001" customHeight="1" x14ac:dyDescent="0.2">
      <c r="A4" s="114"/>
      <c r="C4" s="115"/>
      <c r="D4" s="115"/>
      <c r="F4" s="115"/>
      <c r="V4" s="227" t="s">
        <v>1</v>
      </c>
      <c r="W4" s="227"/>
      <c r="X4" s="227"/>
      <c r="Y4" s="227"/>
    </row>
    <row r="5" spans="1:25" s="102" customFormat="1" ht="17.100000000000001" customHeight="1" x14ac:dyDescent="0.25">
      <c r="A5" s="116" t="s">
        <v>29</v>
      </c>
      <c r="B5" s="117">
        <v>2016</v>
      </c>
      <c r="C5" s="117">
        <v>2017</v>
      </c>
      <c r="D5" s="117">
        <v>2018</v>
      </c>
      <c r="E5" s="117">
        <v>2019</v>
      </c>
      <c r="F5" s="221">
        <v>2020</v>
      </c>
      <c r="G5" s="222"/>
      <c r="H5" s="222"/>
      <c r="I5" s="223"/>
      <c r="J5" s="224">
        <v>2021</v>
      </c>
      <c r="K5" s="225"/>
      <c r="L5" s="225"/>
      <c r="M5" s="226"/>
      <c r="N5" s="224">
        <v>2022</v>
      </c>
      <c r="O5" s="225"/>
      <c r="P5" s="225"/>
      <c r="Q5" s="226"/>
      <c r="R5" s="224">
        <v>2023</v>
      </c>
      <c r="S5" s="225"/>
      <c r="T5" s="225"/>
      <c r="U5" s="226"/>
      <c r="V5" s="204">
        <v>2024</v>
      </c>
      <c r="W5" s="204"/>
      <c r="X5" s="204"/>
      <c r="Y5" s="204"/>
    </row>
    <row r="6" spans="1:25" s="182" customFormat="1" ht="17.100000000000001" customHeight="1" x14ac:dyDescent="0.25">
      <c r="A6" s="181"/>
      <c r="B6" s="179"/>
      <c r="C6" s="179"/>
      <c r="D6" s="179"/>
      <c r="E6" s="179"/>
      <c r="F6" s="181" t="s">
        <v>3</v>
      </c>
      <c r="G6" s="181" t="s">
        <v>4</v>
      </c>
      <c r="H6" s="181" t="s">
        <v>5</v>
      </c>
      <c r="I6" s="179" t="s">
        <v>6</v>
      </c>
      <c r="J6" s="179" t="s">
        <v>3</v>
      </c>
      <c r="K6" s="181" t="s">
        <v>4</v>
      </c>
      <c r="L6" s="181" t="s">
        <v>5</v>
      </c>
      <c r="M6" s="179" t="s">
        <v>6</v>
      </c>
      <c r="N6" s="179" t="s">
        <v>3</v>
      </c>
      <c r="O6" s="181" t="s">
        <v>4</v>
      </c>
      <c r="P6" s="181" t="s">
        <v>5</v>
      </c>
      <c r="Q6" s="179" t="s">
        <v>6</v>
      </c>
      <c r="R6" s="179" t="s">
        <v>3</v>
      </c>
      <c r="S6" s="179" t="s">
        <v>4</v>
      </c>
      <c r="T6" s="181" t="s">
        <v>5</v>
      </c>
      <c r="U6" s="179" t="s">
        <v>6</v>
      </c>
      <c r="V6" s="190" t="s">
        <v>3</v>
      </c>
      <c r="W6" s="190" t="s">
        <v>4</v>
      </c>
      <c r="X6" s="190" t="s">
        <v>5</v>
      </c>
      <c r="Y6" s="190" t="s">
        <v>75</v>
      </c>
    </row>
    <row r="7" spans="1:25" s="102" customFormat="1" ht="17.100000000000001" customHeight="1" x14ac:dyDescent="0.25">
      <c r="A7" s="118" t="s">
        <v>50</v>
      </c>
      <c r="B7" s="133">
        <v>5702.4795918999989</v>
      </c>
      <c r="C7" s="133">
        <v>4793.1706369000003</v>
      </c>
      <c r="D7" s="104">
        <v>4599.4387441999997</v>
      </c>
      <c r="E7" s="104">
        <v>4816.3999999999996</v>
      </c>
      <c r="F7" s="133">
        <v>4662.5</v>
      </c>
      <c r="G7" s="133">
        <v>4609.3999999999996</v>
      </c>
      <c r="H7" s="133">
        <v>4523.8999999999996</v>
      </c>
      <c r="I7" s="133">
        <v>4290.3999999999996</v>
      </c>
      <c r="J7" s="133">
        <v>4259</v>
      </c>
      <c r="K7" s="133">
        <v>4268.3999999999996</v>
      </c>
      <c r="L7" s="133">
        <v>3829.9</v>
      </c>
      <c r="M7" s="133">
        <v>4047.3</v>
      </c>
      <c r="N7" s="133">
        <v>3899.4</v>
      </c>
      <c r="O7" s="133">
        <v>4044.6</v>
      </c>
      <c r="P7" s="133">
        <v>3927.5</v>
      </c>
      <c r="Q7" s="133">
        <v>3568.2</v>
      </c>
      <c r="R7" s="133">
        <v>3388.8</v>
      </c>
      <c r="S7" s="133">
        <v>3476.3</v>
      </c>
      <c r="T7" s="133">
        <v>3464.3</v>
      </c>
      <c r="U7" s="133">
        <v>3422.5</v>
      </c>
      <c r="V7" s="133">
        <v>3069.1</v>
      </c>
      <c r="W7" s="133">
        <v>3035.2</v>
      </c>
      <c r="X7" s="133">
        <v>3375.8</v>
      </c>
      <c r="Y7" s="133">
        <v>2987.6</v>
      </c>
    </row>
    <row r="8" spans="1:25" s="102" customFormat="1" ht="17.100000000000001" customHeight="1" x14ac:dyDescent="0.25">
      <c r="A8" s="118" t="s">
        <v>51</v>
      </c>
      <c r="B8" s="133">
        <v>995.34011400000009</v>
      </c>
      <c r="C8" s="133">
        <v>1714.8237810000001</v>
      </c>
      <c r="D8" s="104">
        <v>2620.7839170000002</v>
      </c>
      <c r="E8" s="104">
        <v>3289</v>
      </c>
      <c r="F8" s="133">
        <v>3642.7</v>
      </c>
      <c r="G8" s="133">
        <v>3818.2</v>
      </c>
      <c r="H8" s="133">
        <v>4087</v>
      </c>
      <c r="I8" s="133">
        <v>4002.6</v>
      </c>
      <c r="J8" s="133">
        <v>3837.8</v>
      </c>
      <c r="K8" s="133">
        <v>4040.5</v>
      </c>
      <c r="L8" s="133">
        <v>4142.7</v>
      </c>
      <c r="M8" s="133">
        <v>4128.8</v>
      </c>
      <c r="N8" s="133">
        <v>3862.4</v>
      </c>
      <c r="O8" s="133">
        <v>3894.3</v>
      </c>
      <c r="P8" s="133">
        <v>3679.7</v>
      </c>
      <c r="Q8" s="133">
        <v>3749.7</v>
      </c>
      <c r="R8" s="133">
        <v>3307.3</v>
      </c>
      <c r="S8" s="133">
        <v>2823.6</v>
      </c>
      <c r="T8" s="133">
        <v>2962.4</v>
      </c>
      <c r="U8" s="133">
        <v>3444.3</v>
      </c>
      <c r="V8" s="133">
        <v>3065.4</v>
      </c>
      <c r="W8" s="133">
        <v>3038.4</v>
      </c>
      <c r="X8" s="133">
        <v>2974.5</v>
      </c>
      <c r="Y8" s="133">
        <v>3480.6</v>
      </c>
    </row>
    <row r="9" spans="1:25" s="102" customFormat="1" ht="17.100000000000001" customHeight="1" x14ac:dyDescent="0.25">
      <c r="A9" s="118" t="s">
        <v>52</v>
      </c>
      <c r="B9" s="133">
        <v>79.045457999999996</v>
      </c>
      <c r="C9" s="133">
        <v>708.91724659999988</v>
      </c>
      <c r="D9" s="104">
        <v>77.8096484</v>
      </c>
      <c r="E9" s="104">
        <v>26</v>
      </c>
      <c r="F9" s="133">
        <v>34.6</v>
      </c>
      <c r="G9" s="133">
        <v>50.2</v>
      </c>
      <c r="H9" s="133">
        <v>74.2</v>
      </c>
      <c r="I9" s="133">
        <v>78.3</v>
      </c>
      <c r="J9" s="133">
        <v>43.7</v>
      </c>
      <c r="K9" s="133">
        <v>35.799999999999997</v>
      </c>
      <c r="L9" s="133">
        <v>29.9</v>
      </c>
      <c r="M9" s="133">
        <v>38.4</v>
      </c>
      <c r="N9" s="133">
        <v>81.5</v>
      </c>
      <c r="O9" s="133">
        <v>100.3</v>
      </c>
      <c r="P9" s="133">
        <v>98.2</v>
      </c>
      <c r="Q9" s="133">
        <v>65.2</v>
      </c>
      <c r="R9" s="133">
        <v>112.5</v>
      </c>
      <c r="S9" s="133">
        <v>64</v>
      </c>
      <c r="T9" s="133">
        <v>70.900000000000006</v>
      </c>
      <c r="U9" s="133">
        <v>58.8</v>
      </c>
      <c r="V9" s="133">
        <v>63.5</v>
      </c>
      <c r="W9" s="133">
        <v>40.6</v>
      </c>
      <c r="X9" s="133">
        <v>48.9</v>
      </c>
      <c r="Y9" s="133">
        <v>22.4</v>
      </c>
    </row>
    <row r="10" spans="1:25" s="102" customFormat="1" ht="17.100000000000001" customHeight="1" x14ac:dyDescent="0.25">
      <c r="A10" s="118" t="s">
        <v>53</v>
      </c>
      <c r="B10" s="133">
        <v>230.34568200000001</v>
      </c>
      <c r="C10" s="133">
        <v>188.67746</v>
      </c>
      <c r="D10" s="104">
        <v>159.8785565</v>
      </c>
      <c r="E10" s="104">
        <v>133.5</v>
      </c>
      <c r="F10" s="133">
        <v>130.80000000000001</v>
      </c>
      <c r="G10" s="133">
        <v>129.30000000000001</v>
      </c>
      <c r="H10" s="133">
        <v>114.8</v>
      </c>
      <c r="I10" s="133">
        <v>145.6</v>
      </c>
      <c r="J10" s="133">
        <v>155</v>
      </c>
      <c r="K10" s="133">
        <v>153.30000000000001</v>
      </c>
      <c r="L10" s="133">
        <v>126.8</v>
      </c>
      <c r="M10" s="133">
        <v>156.69999999999999</v>
      </c>
      <c r="N10" s="133">
        <v>155.80000000000001</v>
      </c>
      <c r="O10" s="133">
        <v>161.69999999999999</v>
      </c>
      <c r="P10" s="133">
        <v>181.5</v>
      </c>
      <c r="Q10" s="133">
        <v>187.3</v>
      </c>
      <c r="R10" s="133">
        <v>181.9</v>
      </c>
      <c r="S10" s="133">
        <v>186.8</v>
      </c>
      <c r="T10" s="133">
        <v>197.6</v>
      </c>
      <c r="U10" s="133">
        <v>205.5</v>
      </c>
      <c r="V10" s="133">
        <v>210.9</v>
      </c>
      <c r="W10" s="133">
        <v>225.1</v>
      </c>
      <c r="X10" s="133">
        <v>192.8</v>
      </c>
      <c r="Y10" s="133">
        <v>168.1</v>
      </c>
    </row>
    <row r="11" spans="1:25" s="102" customFormat="1" ht="17.100000000000001" customHeight="1" x14ac:dyDescent="0.2">
      <c r="A11" s="118" t="s">
        <v>54</v>
      </c>
      <c r="B11" s="133">
        <v>1257.2842059199997</v>
      </c>
      <c r="C11" s="133">
        <v>1083.5943125000001</v>
      </c>
      <c r="D11" s="104">
        <v>1200.2451125</v>
      </c>
      <c r="E11" s="104">
        <v>958.3</v>
      </c>
      <c r="F11" s="133">
        <v>804.3</v>
      </c>
      <c r="G11" s="133">
        <v>827.3</v>
      </c>
      <c r="H11" s="133">
        <v>793.4</v>
      </c>
      <c r="I11" s="133">
        <v>1037.7</v>
      </c>
      <c r="J11" s="133">
        <v>1048.5999999999999</v>
      </c>
      <c r="K11" s="133">
        <v>1058.9000000000001</v>
      </c>
      <c r="L11" s="133">
        <v>1040.9000000000001</v>
      </c>
      <c r="M11" s="133">
        <v>1045</v>
      </c>
      <c r="N11" s="133">
        <v>1060.0999999999999</v>
      </c>
      <c r="O11" s="133">
        <v>1053.9000000000001</v>
      </c>
      <c r="P11" s="133">
        <v>1033.5999999999999</v>
      </c>
      <c r="Q11" s="75">
        <v>1022.5</v>
      </c>
      <c r="R11" s="133">
        <v>1049.0999999999999</v>
      </c>
      <c r="S11" s="133">
        <v>1077.5999999999999</v>
      </c>
      <c r="T11" s="133">
        <v>1076.0999999999999</v>
      </c>
      <c r="U11" s="75">
        <v>1174.0999999999999</v>
      </c>
      <c r="V11" s="75">
        <v>1205.4000000000001</v>
      </c>
      <c r="W11" s="75">
        <v>1225.5999999999999</v>
      </c>
      <c r="X11" s="75">
        <v>1260.2</v>
      </c>
      <c r="Y11" s="75">
        <v>1266.4000000000001</v>
      </c>
    </row>
    <row r="12" spans="1:25" s="102" customFormat="1" ht="17.100000000000001" customHeight="1" x14ac:dyDescent="0.2">
      <c r="A12" s="137" t="s">
        <v>55</v>
      </c>
      <c r="B12" s="133"/>
      <c r="C12" s="133"/>
      <c r="D12" s="104"/>
      <c r="E12" s="104">
        <v>196.6</v>
      </c>
      <c r="F12" s="133">
        <v>249.9</v>
      </c>
      <c r="G12" s="133">
        <v>244.3</v>
      </c>
      <c r="H12" s="133">
        <v>240.3</v>
      </c>
      <c r="I12" s="133">
        <v>239.4</v>
      </c>
      <c r="J12" s="133">
        <v>199.9</v>
      </c>
      <c r="K12" s="133">
        <v>199.7</v>
      </c>
      <c r="L12" s="133">
        <v>235</v>
      </c>
      <c r="M12" s="133">
        <v>240.6</v>
      </c>
      <c r="N12" s="133">
        <v>261.60000000000002</v>
      </c>
      <c r="O12" s="133">
        <v>214.7</v>
      </c>
      <c r="P12" s="133">
        <v>211.6</v>
      </c>
      <c r="Q12" s="157">
        <v>306.60000000000002</v>
      </c>
      <c r="R12" s="133">
        <v>263.3</v>
      </c>
      <c r="S12" s="133">
        <v>274</v>
      </c>
      <c r="T12" s="133">
        <v>279.10000000000002</v>
      </c>
      <c r="U12" s="157">
        <v>228.6</v>
      </c>
      <c r="V12" s="157">
        <v>228.4</v>
      </c>
      <c r="W12" s="157">
        <v>233.7</v>
      </c>
      <c r="X12" s="157">
        <v>234.9</v>
      </c>
      <c r="Y12" s="157">
        <v>228.4</v>
      </c>
    </row>
    <row r="13" spans="1:25" s="102" customFormat="1" ht="17.100000000000001" customHeight="1" x14ac:dyDescent="0.2">
      <c r="A13" s="118" t="s">
        <v>56</v>
      </c>
      <c r="B13" s="133">
        <v>263.72174540000003</v>
      </c>
      <c r="C13" s="133">
        <v>280.33561120000007</v>
      </c>
      <c r="D13" s="104">
        <v>436.74596484040001</v>
      </c>
      <c r="E13" s="104">
        <v>200.1</v>
      </c>
      <c r="F13" s="133">
        <v>331</v>
      </c>
      <c r="G13" s="133">
        <v>305.60000000000002</v>
      </c>
      <c r="H13" s="133">
        <v>297.5</v>
      </c>
      <c r="I13" s="133">
        <v>338.8</v>
      </c>
      <c r="J13" s="133">
        <v>360.3</v>
      </c>
      <c r="K13" s="133">
        <v>309.5</v>
      </c>
      <c r="L13" s="133">
        <v>295.60000000000002</v>
      </c>
      <c r="M13" s="133">
        <v>284.39999999999998</v>
      </c>
      <c r="N13" s="133">
        <v>318.10000000000002</v>
      </c>
      <c r="O13" s="133">
        <v>306</v>
      </c>
      <c r="P13" s="133">
        <v>314.5</v>
      </c>
      <c r="Q13" s="157">
        <v>292.39999999999998</v>
      </c>
      <c r="R13" s="133">
        <v>288.2</v>
      </c>
      <c r="S13" s="133">
        <v>297.39999999999998</v>
      </c>
      <c r="T13" s="133">
        <v>398.6</v>
      </c>
      <c r="U13" s="157">
        <v>427</v>
      </c>
      <c r="V13" s="157">
        <v>423.26900000000001</v>
      </c>
      <c r="W13" s="157">
        <v>483.8</v>
      </c>
      <c r="X13" s="157">
        <v>485.3</v>
      </c>
      <c r="Y13" s="157">
        <v>414.1</v>
      </c>
    </row>
    <row r="14" spans="1:25" s="111" customFormat="1" ht="17.100000000000001" customHeight="1" x14ac:dyDescent="0.25">
      <c r="A14" s="119" t="s">
        <v>47</v>
      </c>
      <c r="B14" s="162">
        <f t="shared" ref="B14:D14" si="0">SUM(B7,B8,B9,B10,B11,B13)</f>
        <v>8528.2167972199986</v>
      </c>
      <c r="C14" s="162">
        <f t="shared" si="0"/>
        <v>8769.5190481999998</v>
      </c>
      <c r="D14" s="162">
        <f t="shared" si="0"/>
        <v>9094.9019434403999</v>
      </c>
      <c r="E14" s="162">
        <v>9619.9621265999976</v>
      </c>
      <c r="F14" s="162">
        <v>9855.7999999999993</v>
      </c>
      <c r="G14" s="162">
        <v>9984.2999999999993</v>
      </c>
      <c r="H14" s="163">
        <v>10131.1</v>
      </c>
      <c r="I14" s="164">
        <v>10132.799999999999</v>
      </c>
      <c r="J14" s="164">
        <v>9904.2999999999993</v>
      </c>
      <c r="K14" s="164">
        <v>10066.1</v>
      </c>
      <c r="L14" s="163">
        <v>9700.8000000000011</v>
      </c>
      <c r="M14" s="163">
        <v>9941.2000000000007</v>
      </c>
      <c r="N14" s="164">
        <v>9638.9</v>
      </c>
      <c r="O14" s="164">
        <v>9775.5</v>
      </c>
      <c r="P14" s="163">
        <v>9446.6</v>
      </c>
      <c r="Q14" s="165">
        <v>9191.9</v>
      </c>
      <c r="R14" s="164">
        <f>SUM(R7:R13)</f>
        <v>8591.1</v>
      </c>
      <c r="S14" s="164">
        <f>SUM(S7:S13)</f>
        <v>8199.6999999999989</v>
      </c>
      <c r="T14" s="163">
        <v>8449</v>
      </c>
      <c r="U14" s="165">
        <v>8960.7999999999993</v>
      </c>
      <c r="V14" s="165">
        <v>8265.9689999999991</v>
      </c>
      <c r="W14" s="165">
        <v>8282.4</v>
      </c>
      <c r="X14" s="165">
        <v>8572.4</v>
      </c>
      <c r="Y14" s="165">
        <v>8567.6</v>
      </c>
    </row>
    <row r="15" spans="1:25" s="139" customFormat="1" ht="17.100000000000001" customHeight="1" x14ac:dyDescent="0.2">
      <c r="A15" s="138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12"/>
    </row>
    <row r="16" spans="1:25" s="109" customFormat="1" ht="17.100000000000001" customHeight="1" x14ac:dyDescent="0.2">
      <c r="A16" s="60" t="s">
        <v>35</v>
      </c>
      <c r="Q16" s="112"/>
    </row>
    <row r="17" spans="1:20" ht="17.100000000000001" customHeight="1" x14ac:dyDescent="0.2">
      <c r="A17" s="62" t="s">
        <v>41</v>
      </c>
      <c r="D17" s="122"/>
      <c r="E17" s="122"/>
    </row>
    <row r="18" spans="1:20" ht="17.100000000000001" customHeight="1" x14ac:dyDescent="0.2">
      <c r="A18" s="62" t="s">
        <v>38</v>
      </c>
    </row>
    <row r="19" spans="1:20" ht="17.100000000000001" customHeight="1" x14ac:dyDescent="0.2">
      <c r="A19" s="62" t="s">
        <v>39</v>
      </c>
      <c r="F19" s="123"/>
      <c r="G19" s="123"/>
      <c r="H19" s="123"/>
      <c r="I19" s="123"/>
      <c r="T19" s="123"/>
    </row>
    <row r="20" spans="1:20" ht="17.100000000000001" customHeight="1" x14ac:dyDescent="0.2">
      <c r="A20" s="110" t="s">
        <v>48</v>
      </c>
    </row>
    <row r="21" spans="1:20" ht="17.100000000000001" customHeight="1" x14ac:dyDescent="0.2">
      <c r="A21" s="63" t="s">
        <v>40</v>
      </c>
    </row>
    <row r="22" spans="1:20" ht="17.100000000000001" customHeight="1" x14ac:dyDescent="0.2">
      <c r="A22" s="61"/>
    </row>
    <row r="23" spans="1:20" ht="17.100000000000001" customHeight="1" x14ac:dyDescent="0.2">
      <c r="A23" s="61"/>
    </row>
    <row r="24" spans="1:20" ht="17.100000000000001" customHeight="1" x14ac:dyDescent="0.2">
      <c r="A24" s="61"/>
    </row>
    <row r="25" spans="1:20" ht="17.100000000000001" customHeight="1" x14ac:dyDescent="0.2">
      <c r="A25" s="61"/>
    </row>
    <row r="26" spans="1:20" ht="17.100000000000001" customHeight="1" x14ac:dyDescent="0.2">
      <c r="A26" s="61"/>
    </row>
    <row r="27" spans="1:20" ht="17.100000000000001" customHeight="1" x14ac:dyDescent="0.2">
      <c r="A27" s="61"/>
    </row>
    <row r="28" spans="1:20" ht="17.100000000000001" customHeight="1" x14ac:dyDescent="0.2">
      <c r="A28" s="61"/>
    </row>
    <row r="29" spans="1:20" ht="17.100000000000001" customHeight="1" x14ac:dyDescent="0.2">
      <c r="A29" s="102"/>
    </row>
    <row r="30" spans="1:20" ht="17.100000000000001" customHeight="1" x14ac:dyDescent="0.2">
      <c r="A30" s="102"/>
    </row>
    <row r="31" spans="1:20" ht="17.100000000000001" customHeight="1" x14ac:dyDescent="0.2">
      <c r="A31" s="102"/>
    </row>
    <row r="32" spans="1:20" ht="17.100000000000001" customHeight="1" x14ac:dyDescent="0.2">
      <c r="A32" s="102"/>
    </row>
    <row r="33" spans="1:1" ht="17.100000000000001" customHeight="1" x14ac:dyDescent="0.2">
      <c r="A33" s="102"/>
    </row>
    <row r="34" spans="1:1" ht="17.100000000000001" customHeight="1" x14ac:dyDescent="0.2">
      <c r="A34" s="102"/>
    </row>
    <row r="35" spans="1:1" ht="17.100000000000001" customHeight="1" x14ac:dyDescent="0.2">
      <c r="A35" s="102"/>
    </row>
    <row r="36" spans="1:1" ht="17.100000000000001" customHeight="1" x14ac:dyDescent="0.2">
      <c r="A36" s="102"/>
    </row>
    <row r="37" spans="1:1" ht="17.100000000000001" customHeight="1" x14ac:dyDescent="0.2">
      <c r="A37" s="102"/>
    </row>
    <row r="38" spans="1:1" ht="17.100000000000001" customHeight="1" x14ac:dyDescent="0.2">
      <c r="A38" s="102"/>
    </row>
    <row r="39" spans="1:1" ht="17.100000000000001" customHeight="1" x14ac:dyDescent="0.2">
      <c r="A39" s="102"/>
    </row>
    <row r="40" spans="1:1" ht="17.100000000000001" customHeight="1" x14ac:dyDescent="0.2">
      <c r="A40" s="102"/>
    </row>
    <row r="41" spans="1:1" ht="17.100000000000001" customHeight="1" x14ac:dyDescent="0.2">
      <c r="A41" s="102"/>
    </row>
    <row r="42" spans="1:1" ht="17.100000000000001" customHeight="1" x14ac:dyDescent="0.2">
      <c r="A42" s="102"/>
    </row>
    <row r="43" spans="1:1" ht="17.100000000000001" customHeight="1" x14ac:dyDescent="0.2">
      <c r="A43" s="102"/>
    </row>
    <row r="44" spans="1:1" ht="17.100000000000001" customHeight="1" x14ac:dyDescent="0.2">
      <c r="A44" s="102"/>
    </row>
    <row r="45" spans="1:1" ht="17.100000000000001" customHeight="1" x14ac:dyDescent="0.2">
      <c r="A45" s="102"/>
    </row>
    <row r="46" spans="1:1" ht="17.100000000000001" customHeight="1" x14ac:dyDescent="0.2">
      <c r="A46" s="102"/>
    </row>
    <row r="47" spans="1:1" ht="17.100000000000001" customHeight="1" x14ac:dyDescent="0.2">
      <c r="A47" s="102"/>
    </row>
    <row r="48" spans="1:1" ht="17.100000000000001" customHeight="1" x14ac:dyDescent="0.2">
      <c r="A48" s="102"/>
    </row>
    <row r="49" spans="1:1" ht="17.100000000000001" customHeight="1" x14ac:dyDescent="0.2">
      <c r="A49" s="102"/>
    </row>
    <row r="50" spans="1:1" ht="17.100000000000001" customHeight="1" x14ac:dyDescent="0.2">
      <c r="A50" s="102"/>
    </row>
    <row r="51" spans="1:1" ht="17.100000000000001" customHeight="1" x14ac:dyDescent="0.2">
      <c r="A51" s="102"/>
    </row>
    <row r="52" spans="1:1" ht="17.100000000000001" customHeight="1" x14ac:dyDescent="0.2">
      <c r="A52" s="102"/>
    </row>
    <row r="53" spans="1:1" ht="17.100000000000001" customHeight="1" x14ac:dyDescent="0.2">
      <c r="A53" s="102"/>
    </row>
    <row r="54" spans="1:1" ht="17.100000000000001" customHeight="1" x14ac:dyDescent="0.2">
      <c r="A54" s="102"/>
    </row>
    <row r="55" spans="1:1" ht="17.100000000000001" customHeight="1" x14ac:dyDescent="0.2">
      <c r="A55" s="102"/>
    </row>
    <row r="56" spans="1:1" ht="17.100000000000001" customHeight="1" x14ac:dyDescent="0.2">
      <c r="A56" s="102"/>
    </row>
    <row r="57" spans="1:1" ht="17.100000000000001" customHeight="1" x14ac:dyDescent="0.2">
      <c r="A57" s="102"/>
    </row>
    <row r="58" spans="1:1" ht="17.100000000000001" customHeight="1" x14ac:dyDescent="0.2">
      <c r="A58" s="102"/>
    </row>
    <row r="59" spans="1:1" ht="17.100000000000001" customHeight="1" x14ac:dyDescent="0.2">
      <c r="A59" s="102"/>
    </row>
    <row r="60" spans="1:1" ht="17.100000000000001" customHeight="1" x14ac:dyDescent="0.2">
      <c r="A60" s="102"/>
    </row>
    <row r="61" spans="1:1" ht="17.100000000000001" customHeight="1" x14ac:dyDescent="0.2">
      <c r="A61" s="102"/>
    </row>
    <row r="62" spans="1:1" ht="17.100000000000001" customHeight="1" x14ac:dyDescent="0.2">
      <c r="A62" s="102"/>
    </row>
    <row r="63" spans="1:1" ht="17.100000000000001" customHeight="1" x14ac:dyDescent="0.2">
      <c r="A63" s="102"/>
    </row>
    <row r="64" spans="1:1" ht="17.100000000000001" customHeight="1" x14ac:dyDescent="0.2">
      <c r="A64" s="102"/>
    </row>
    <row r="65" spans="1:1" ht="17.100000000000001" customHeight="1" x14ac:dyDescent="0.2">
      <c r="A65" s="102"/>
    </row>
    <row r="66" spans="1:1" ht="17.100000000000001" customHeight="1" x14ac:dyDescent="0.2">
      <c r="A66" s="102"/>
    </row>
    <row r="67" spans="1:1" ht="17.100000000000001" customHeight="1" x14ac:dyDescent="0.2">
      <c r="A67" s="102"/>
    </row>
    <row r="68" spans="1:1" ht="17.100000000000001" customHeight="1" x14ac:dyDescent="0.2">
      <c r="A68" s="102"/>
    </row>
    <row r="69" spans="1:1" ht="17.100000000000001" customHeight="1" x14ac:dyDescent="0.2">
      <c r="A69" s="102"/>
    </row>
    <row r="70" spans="1:1" ht="17.100000000000001" customHeight="1" x14ac:dyDescent="0.2">
      <c r="A70" s="102"/>
    </row>
    <row r="71" spans="1:1" ht="17.100000000000001" customHeight="1" x14ac:dyDescent="0.2">
      <c r="A71" s="102"/>
    </row>
    <row r="72" spans="1:1" ht="17.100000000000001" customHeight="1" x14ac:dyDescent="0.2">
      <c r="A72" s="102"/>
    </row>
    <row r="73" spans="1:1" ht="17.100000000000001" customHeight="1" x14ac:dyDescent="0.2">
      <c r="A73" s="102"/>
    </row>
    <row r="74" spans="1:1" ht="17.100000000000001" customHeight="1" x14ac:dyDescent="0.2">
      <c r="A74" s="102"/>
    </row>
    <row r="75" spans="1:1" ht="17.100000000000001" customHeight="1" x14ac:dyDescent="0.2">
      <c r="A75" s="102"/>
    </row>
    <row r="76" spans="1:1" ht="17.100000000000001" customHeight="1" x14ac:dyDescent="0.2">
      <c r="A76" s="102"/>
    </row>
    <row r="77" spans="1:1" ht="17.100000000000001" customHeight="1" x14ac:dyDescent="0.2">
      <c r="A77" s="102"/>
    </row>
    <row r="78" spans="1:1" ht="17.100000000000001" customHeight="1" x14ac:dyDescent="0.2">
      <c r="A78" s="102"/>
    </row>
    <row r="79" spans="1:1" ht="17.100000000000001" customHeight="1" x14ac:dyDescent="0.2">
      <c r="A79" s="102"/>
    </row>
    <row r="80" spans="1:1" ht="17.100000000000001" customHeight="1" x14ac:dyDescent="0.2">
      <c r="A80" s="102"/>
    </row>
    <row r="81" spans="1:1" ht="17.100000000000001" customHeight="1" x14ac:dyDescent="0.2">
      <c r="A81" s="102"/>
    </row>
    <row r="82" spans="1:1" ht="17.100000000000001" customHeight="1" x14ac:dyDescent="0.2">
      <c r="A82" s="102"/>
    </row>
    <row r="83" spans="1:1" ht="17.100000000000001" customHeight="1" x14ac:dyDescent="0.2">
      <c r="A83" s="102"/>
    </row>
    <row r="84" spans="1:1" ht="17.100000000000001" customHeight="1" x14ac:dyDescent="0.2">
      <c r="A84" s="102"/>
    </row>
    <row r="85" spans="1:1" ht="17.100000000000001" customHeight="1" x14ac:dyDescent="0.2">
      <c r="A85" s="102"/>
    </row>
    <row r="86" spans="1:1" ht="17.100000000000001" customHeight="1" x14ac:dyDescent="0.2">
      <c r="A86" s="102"/>
    </row>
    <row r="87" spans="1:1" ht="17.100000000000001" customHeight="1" x14ac:dyDescent="0.2">
      <c r="A87" s="102"/>
    </row>
    <row r="88" spans="1:1" ht="17.100000000000001" customHeight="1" x14ac:dyDescent="0.2">
      <c r="A88" s="102"/>
    </row>
    <row r="89" spans="1:1" ht="17.100000000000001" customHeight="1" x14ac:dyDescent="0.2">
      <c r="A89" s="102"/>
    </row>
    <row r="90" spans="1:1" ht="17.100000000000001" customHeight="1" x14ac:dyDescent="0.2">
      <c r="A90" s="102"/>
    </row>
    <row r="91" spans="1:1" ht="17.100000000000001" customHeight="1" x14ac:dyDescent="0.2">
      <c r="A91" s="102"/>
    </row>
    <row r="92" spans="1:1" ht="17.100000000000001" customHeight="1" x14ac:dyDescent="0.2">
      <c r="A92" s="102"/>
    </row>
    <row r="93" spans="1:1" ht="17.100000000000001" customHeight="1" x14ac:dyDescent="0.2">
      <c r="A93" s="102"/>
    </row>
    <row r="94" spans="1:1" ht="17.100000000000001" customHeight="1" x14ac:dyDescent="0.2">
      <c r="A94" s="102"/>
    </row>
    <row r="95" spans="1:1" ht="17.100000000000001" customHeight="1" x14ac:dyDescent="0.2">
      <c r="A95" s="102"/>
    </row>
    <row r="96" spans="1:1" ht="17.100000000000001" customHeight="1" x14ac:dyDescent="0.2">
      <c r="A96" s="102"/>
    </row>
    <row r="97" spans="1:1" ht="17.100000000000001" customHeight="1" x14ac:dyDescent="0.2">
      <c r="A97" s="102"/>
    </row>
    <row r="98" spans="1:1" ht="17.100000000000001" customHeight="1" x14ac:dyDescent="0.2">
      <c r="A98" s="102"/>
    </row>
    <row r="99" spans="1:1" ht="17.100000000000001" customHeight="1" x14ac:dyDescent="0.2">
      <c r="A99" s="102"/>
    </row>
    <row r="100" spans="1:1" ht="17.100000000000001" customHeight="1" x14ac:dyDescent="0.2">
      <c r="A100" s="102"/>
    </row>
    <row r="101" spans="1:1" ht="17.100000000000001" customHeight="1" x14ac:dyDescent="0.2">
      <c r="A101" s="102"/>
    </row>
    <row r="102" spans="1:1" ht="17.100000000000001" customHeight="1" x14ac:dyDescent="0.2">
      <c r="A102" s="102"/>
    </row>
    <row r="103" spans="1:1" ht="17.100000000000001" customHeight="1" x14ac:dyDescent="0.2">
      <c r="A103" s="102"/>
    </row>
    <row r="104" spans="1:1" ht="17.100000000000001" customHeight="1" x14ac:dyDescent="0.2">
      <c r="A104" s="102"/>
    </row>
    <row r="105" spans="1:1" ht="17.100000000000001" customHeight="1" x14ac:dyDescent="0.2">
      <c r="A105" s="102"/>
    </row>
    <row r="106" spans="1:1" ht="17.100000000000001" customHeight="1" x14ac:dyDescent="0.2">
      <c r="A106" s="102"/>
    </row>
    <row r="107" spans="1:1" ht="17.100000000000001" customHeight="1" x14ac:dyDescent="0.2">
      <c r="A107" s="102"/>
    </row>
    <row r="108" spans="1:1" ht="17.100000000000001" customHeight="1" x14ac:dyDescent="0.2">
      <c r="A108" s="102"/>
    </row>
    <row r="109" spans="1:1" ht="17.100000000000001" customHeight="1" x14ac:dyDescent="0.2">
      <c r="A109" s="102"/>
    </row>
    <row r="110" spans="1:1" ht="17.100000000000001" customHeight="1" x14ac:dyDescent="0.2">
      <c r="A110" s="102"/>
    </row>
    <row r="111" spans="1:1" ht="17.100000000000001" customHeight="1" x14ac:dyDescent="0.2">
      <c r="A111" s="102"/>
    </row>
    <row r="112" spans="1:1" ht="17.100000000000001" customHeight="1" x14ac:dyDescent="0.2">
      <c r="A112" s="102"/>
    </row>
    <row r="113" spans="1:1" ht="17.100000000000001" customHeight="1" x14ac:dyDescent="0.2">
      <c r="A113" s="102"/>
    </row>
    <row r="114" spans="1:1" ht="17.100000000000001" customHeight="1" x14ac:dyDescent="0.2">
      <c r="A114" s="102"/>
    </row>
    <row r="115" spans="1:1" ht="17.100000000000001" customHeight="1" x14ac:dyDescent="0.2">
      <c r="A115" s="102"/>
    </row>
    <row r="116" spans="1:1" ht="17.100000000000001" customHeight="1" x14ac:dyDescent="0.2">
      <c r="A116" s="102"/>
    </row>
    <row r="117" spans="1:1" ht="17.100000000000001" customHeight="1" x14ac:dyDescent="0.2">
      <c r="A117" s="102"/>
    </row>
    <row r="118" spans="1:1" ht="17.100000000000001" customHeight="1" x14ac:dyDescent="0.2">
      <c r="A118" s="102"/>
    </row>
    <row r="119" spans="1:1" ht="17.100000000000001" customHeight="1" x14ac:dyDescent="0.2">
      <c r="A119" s="102"/>
    </row>
    <row r="120" spans="1:1" ht="17.100000000000001" customHeight="1" x14ac:dyDescent="0.2">
      <c r="A120" s="102"/>
    </row>
    <row r="121" spans="1:1" ht="17.100000000000001" customHeight="1" x14ac:dyDescent="0.2">
      <c r="A121" s="102"/>
    </row>
    <row r="122" spans="1:1" ht="17.100000000000001" customHeight="1" x14ac:dyDescent="0.2">
      <c r="A122" s="102"/>
    </row>
    <row r="123" spans="1:1" ht="17.100000000000001" customHeight="1" x14ac:dyDescent="0.2">
      <c r="A123" s="102"/>
    </row>
    <row r="124" spans="1:1" ht="17.100000000000001" customHeight="1" x14ac:dyDescent="0.2">
      <c r="A124" s="102"/>
    </row>
    <row r="125" spans="1:1" ht="17.100000000000001" customHeight="1" x14ac:dyDescent="0.2">
      <c r="A125" s="102"/>
    </row>
    <row r="126" spans="1:1" ht="17.100000000000001" customHeight="1" x14ac:dyDescent="0.2">
      <c r="A126" s="102"/>
    </row>
    <row r="127" spans="1:1" ht="17.100000000000001" customHeight="1" x14ac:dyDescent="0.2">
      <c r="A127" s="102"/>
    </row>
    <row r="128" spans="1:1" ht="17.100000000000001" customHeight="1" x14ac:dyDescent="0.2">
      <c r="A128" s="102"/>
    </row>
  </sheetData>
  <mergeCells count="7">
    <mergeCell ref="V4:Y4"/>
    <mergeCell ref="V5:Y5"/>
    <mergeCell ref="R5:U5"/>
    <mergeCell ref="A2:D2"/>
    <mergeCell ref="F5:I5"/>
    <mergeCell ref="J5:M5"/>
    <mergeCell ref="N5:Q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63"/>
  <sheetViews>
    <sheetView zoomScale="85" zoomScaleNormal="85" workbookViewId="0">
      <pane xSplit="1" ySplit="5" topLeftCell="U6" activePane="bottomRight" state="frozen"/>
      <selection activeCell="E12" sqref="E12"/>
      <selection pane="topRight" activeCell="E12" sqref="E12"/>
      <selection pane="bottomLeft" activeCell="E12" sqref="E12"/>
      <selection pane="bottomRight" activeCell="AA24" sqref="AA24"/>
    </sheetView>
  </sheetViews>
  <sheetFormatPr defaultRowHeight="15" x14ac:dyDescent="0.2"/>
  <cols>
    <col min="1" max="1" width="44.85546875" style="124" customWidth="1"/>
    <col min="2" max="12" width="12.42578125" style="124" customWidth="1"/>
    <col min="13" max="13" width="13.5703125" style="124" customWidth="1"/>
    <col min="14" max="14" width="13" style="124" customWidth="1"/>
    <col min="15" max="15" width="14" style="124" customWidth="1"/>
    <col min="16" max="16" width="14.5703125" style="124" customWidth="1"/>
    <col min="17" max="17" width="13.85546875" style="150" customWidth="1"/>
    <col min="18" max="18" width="12.42578125" style="124" customWidth="1"/>
    <col min="19" max="19" width="13.140625" style="124" customWidth="1"/>
    <col min="20" max="20" width="13.85546875" style="124" customWidth="1"/>
    <col min="21" max="21" width="12.42578125" style="124" customWidth="1"/>
    <col min="22" max="22" width="10.85546875" style="124" customWidth="1"/>
    <col min="23" max="23" width="10.85546875" style="124" bestFit="1" customWidth="1"/>
    <col min="24" max="24" width="11.7109375" style="124" customWidth="1"/>
    <col min="25" max="25" width="10.85546875" style="124" bestFit="1" customWidth="1"/>
    <col min="26" max="26" width="8.85546875" style="124"/>
    <col min="27" max="27" width="10.85546875" style="124" bestFit="1" customWidth="1"/>
    <col min="28" max="229" width="8.85546875" style="124"/>
    <col min="230" max="230" width="73" style="124" customWidth="1"/>
    <col min="231" max="248" width="13.5703125" style="124" customWidth="1"/>
    <col min="249" max="485" width="8.85546875" style="124"/>
    <col min="486" max="486" width="73" style="124" customWidth="1"/>
    <col min="487" max="504" width="13.5703125" style="124" customWidth="1"/>
    <col min="505" max="741" width="8.85546875" style="124"/>
    <col min="742" max="742" width="73" style="124" customWidth="1"/>
    <col min="743" max="760" width="13.5703125" style="124" customWidth="1"/>
    <col min="761" max="997" width="8.85546875" style="124"/>
    <col min="998" max="998" width="73" style="124" customWidth="1"/>
    <col min="999" max="1016" width="13.5703125" style="124" customWidth="1"/>
    <col min="1017" max="1253" width="8.85546875" style="124"/>
    <col min="1254" max="1254" width="73" style="124" customWidth="1"/>
    <col min="1255" max="1272" width="13.5703125" style="124" customWidth="1"/>
    <col min="1273" max="1509" width="8.85546875" style="124"/>
    <col min="1510" max="1510" width="73" style="124" customWidth="1"/>
    <col min="1511" max="1528" width="13.5703125" style="124" customWidth="1"/>
    <col min="1529" max="1765" width="8.85546875" style="124"/>
    <col min="1766" max="1766" width="73" style="124" customWidth="1"/>
    <col min="1767" max="1784" width="13.5703125" style="124" customWidth="1"/>
    <col min="1785" max="2021" width="8.85546875" style="124"/>
    <col min="2022" max="2022" width="73" style="124" customWidth="1"/>
    <col min="2023" max="2040" width="13.5703125" style="124" customWidth="1"/>
    <col min="2041" max="2277" width="8.85546875" style="124"/>
    <col min="2278" max="2278" width="73" style="124" customWidth="1"/>
    <col min="2279" max="2296" width="13.5703125" style="124" customWidth="1"/>
    <col min="2297" max="2533" width="8.85546875" style="124"/>
    <col min="2534" max="2534" width="73" style="124" customWidth="1"/>
    <col min="2535" max="2552" width="13.5703125" style="124" customWidth="1"/>
    <col min="2553" max="2789" width="8.85546875" style="124"/>
    <col min="2790" max="2790" width="73" style="124" customWidth="1"/>
    <col min="2791" max="2808" width="13.5703125" style="124" customWidth="1"/>
    <col min="2809" max="3045" width="8.85546875" style="124"/>
    <col min="3046" max="3046" width="73" style="124" customWidth="1"/>
    <col min="3047" max="3064" width="13.5703125" style="124" customWidth="1"/>
    <col min="3065" max="3301" width="8.85546875" style="124"/>
    <col min="3302" max="3302" width="73" style="124" customWidth="1"/>
    <col min="3303" max="3320" width="13.5703125" style="124" customWidth="1"/>
    <col min="3321" max="3557" width="8.85546875" style="124"/>
    <col min="3558" max="3558" width="73" style="124" customWidth="1"/>
    <col min="3559" max="3576" width="13.5703125" style="124" customWidth="1"/>
    <col min="3577" max="3813" width="8.85546875" style="124"/>
    <col min="3814" max="3814" width="73" style="124" customWidth="1"/>
    <col min="3815" max="3832" width="13.5703125" style="124" customWidth="1"/>
    <col min="3833" max="4069" width="8.85546875" style="124"/>
    <col min="4070" max="4070" width="73" style="124" customWidth="1"/>
    <col min="4071" max="4088" width="13.5703125" style="124" customWidth="1"/>
    <col min="4089" max="4325" width="8.85546875" style="124"/>
    <col min="4326" max="4326" width="73" style="124" customWidth="1"/>
    <col min="4327" max="4344" width="13.5703125" style="124" customWidth="1"/>
    <col min="4345" max="4581" width="8.85546875" style="124"/>
    <col min="4582" max="4582" width="73" style="124" customWidth="1"/>
    <col min="4583" max="4600" width="13.5703125" style="124" customWidth="1"/>
    <col min="4601" max="4837" width="8.85546875" style="124"/>
    <col min="4838" max="4838" width="73" style="124" customWidth="1"/>
    <col min="4839" max="4856" width="13.5703125" style="124" customWidth="1"/>
    <col min="4857" max="5093" width="8.85546875" style="124"/>
    <col min="5094" max="5094" width="73" style="124" customWidth="1"/>
    <col min="5095" max="5112" width="13.5703125" style="124" customWidth="1"/>
    <col min="5113" max="5349" width="8.85546875" style="124"/>
    <col min="5350" max="5350" width="73" style="124" customWidth="1"/>
    <col min="5351" max="5368" width="13.5703125" style="124" customWidth="1"/>
    <col min="5369" max="5605" width="8.85546875" style="124"/>
    <col min="5606" max="5606" width="73" style="124" customWidth="1"/>
    <col min="5607" max="5624" width="13.5703125" style="124" customWidth="1"/>
    <col min="5625" max="5861" width="8.85546875" style="124"/>
    <col min="5862" max="5862" width="73" style="124" customWidth="1"/>
    <col min="5863" max="5880" width="13.5703125" style="124" customWidth="1"/>
    <col min="5881" max="6117" width="8.85546875" style="124"/>
    <col min="6118" max="6118" width="73" style="124" customWidth="1"/>
    <col min="6119" max="6136" width="13.5703125" style="124" customWidth="1"/>
    <col min="6137" max="6373" width="8.85546875" style="124"/>
    <col min="6374" max="6374" width="73" style="124" customWidth="1"/>
    <col min="6375" max="6392" width="13.5703125" style="124" customWidth="1"/>
    <col min="6393" max="6629" width="8.85546875" style="124"/>
    <col min="6630" max="6630" width="73" style="124" customWidth="1"/>
    <col min="6631" max="6648" width="13.5703125" style="124" customWidth="1"/>
    <col min="6649" max="6885" width="8.85546875" style="124"/>
    <col min="6886" max="6886" width="73" style="124" customWidth="1"/>
    <col min="6887" max="6904" width="13.5703125" style="124" customWidth="1"/>
    <col min="6905" max="7141" width="8.85546875" style="124"/>
    <col min="7142" max="7142" width="73" style="124" customWidth="1"/>
    <col min="7143" max="7160" width="13.5703125" style="124" customWidth="1"/>
    <col min="7161" max="7397" width="8.85546875" style="124"/>
    <col min="7398" max="7398" width="73" style="124" customWidth="1"/>
    <col min="7399" max="7416" width="13.5703125" style="124" customWidth="1"/>
    <col min="7417" max="7653" width="8.85546875" style="124"/>
    <col min="7654" max="7654" width="73" style="124" customWidth="1"/>
    <col min="7655" max="7672" width="13.5703125" style="124" customWidth="1"/>
    <col min="7673" max="7909" width="8.85546875" style="124"/>
    <col min="7910" max="7910" width="73" style="124" customWidth="1"/>
    <col min="7911" max="7928" width="13.5703125" style="124" customWidth="1"/>
    <col min="7929" max="8165" width="8.85546875" style="124"/>
    <col min="8166" max="8166" width="73" style="124" customWidth="1"/>
    <col min="8167" max="8184" width="13.5703125" style="124" customWidth="1"/>
    <col min="8185" max="8421" width="8.85546875" style="124"/>
    <col min="8422" max="8422" width="73" style="124" customWidth="1"/>
    <col min="8423" max="8440" width="13.5703125" style="124" customWidth="1"/>
    <col min="8441" max="8677" width="8.85546875" style="124"/>
    <col min="8678" max="8678" width="73" style="124" customWidth="1"/>
    <col min="8679" max="8696" width="13.5703125" style="124" customWidth="1"/>
    <col min="8697" max="8933" width="8.85546875" style="124"/>
    <col min="8934" max="8934" width="73" style="124" customWidth="1"/>
    <col min="8935" max="8952" width="13.5703125" style="124" customWidth="1"/>
    <col min="8953" max="9189" width="8.85546875" style="124"/>
    <col min="9190" max="9190" width="73" style="124" customWidth="1"/>
    <col min="9191" max="9208" width="13.5703125" style="124" customWidth="1"/>
    <col min="9209" max="9445" width="8.85546875" style="124"/>
    <col min="9446" max="9446" width="73" style="124" customWidth="1"/>
    <col min="9447" max="9464" width="13.5703125" style="124" customWidth="1"/>
    <col min="9465" max="9701" width="8.85546875" style="124"/>
    <col min="9702" max="9702" width="73" style="124" customWidth="1"/>
    <col min="9703" max="9720" width="13.5703125" style="124" customWidth="1"/>
    <col min="9721" max="9957" width="8.85546875" style="124"/>
    <col min="9958" max="9958" width="73" style="124" customWidth="1"/>
    <col min="9959" max="9976" width="13.5703125" style="124" customWidth="1"/>
    <col min="9977" max="10213" width="8.85546875" style="124"/>
    <col min="10214" max="10214" width="73" style="124" customWidth="1"/>
    <col min="10215" max="10232" width="13.5703125" style="124" customWidth="1"/>
    <col min="10233" max="10469" width="8.85546875" style="124"/>
    <col min="10470" max="10470" width="73" style="124" customWidth="1"/>
    <col min="10471" max="10488" width="13.5703125" style="124" customWidth="1"/>
    <col min="10489" max="10725" width="8.85546875" style="124"/>
    <col min="10726" max="10726" width="73" style="124" customWidth="1"/>
    <col min="10727" max="10744" width="13.5703125" style="124" customWidth="1"/>
    <col min="10745" max="10981" width="8.85546875" style="124"/>
    <col min="10982" max="10982" width="73" style="124" customWidth="1"/>
    <col min="10983" max="11000" width="13.5703125" style="124" customWidth="1"/>
    <col min="11001" max="11237" width="8.85546875" style="124"/>
    <col min="11238" max="11238" width="73" style="124" customWidth="1"/>
    <col min="11239" max="11256" width="13.5703125" style="124" customWidth="1"/>
    <col min="11257" max="11493" width="8.85546875" style="124"/>
    <col min="11494" max="11494" width="73" style="124" customWidth="1"/>
    <col min="11495" max="11512" width="13.5703125" style="124" customWidth="1"/>
    <col min="11513" max="11749" width="8.85546875" style="124"/>
    <col min="11750" max="11750" width="73" style="124" customWidth="1"/>
    <col min="11751" max="11768" width="13.5703125" style="124" customWidth="1"/>
    <col min="11769" max="12005" width="8.85546875" style="124"/>
    <col min="12006" max="12006" width="73" style="124" customWidth="1"/>
    <col min="12007" max="12024" width="13.5703125" style="124" customWidth="1"/>
    <col min="12025" max="12261" width="8.85546875" style="124"/>
    <col min="12262" max="12262" width="73" style="124" customWidth="1"/>
    <col min="12263" max="12280" width="13.5703125" style="124" customWidth="1"/>
    <col min="12281" max="12517" width="8.85546875" style="124"/>
    <col min="12518" max="12518" width="73" style="124" customWidth="1"/>
    <col min="12519" max="12536" width="13.5703125" style="124" customWidth="1"/>
    <col min="12537" max="12773" width="8.85546875" style="124"/>
    <col min="12774" max="12774" width="73" style="124" customWidth="1"/>
    <col min="12775" max="12792" width="13.5703125" style="124" customWidth="1"/>
    <col min="12793" max="13029" width="8.85546875" style="124"/>
    <col min="13030" max="13030" width="73" style="124" customWidth="1"/>
    <col min="13031" max="13048" width="13.5703125" style="124" customWidth="1"/>
    <col min="13049" max="13285" width="8.85546875" style="124"/>
    <col min="13286" max="13286" width="73" style="124" customWidth="1"/>
    <col min="13287" max="13304" width="13.5703125" style="124" customWidth="1"/>
    <col min="13305" max="13541" width="8.85546875" style="124"/>
    <col min="13542" max="13542" width="73" style="124" customWidth="1"/>
    <col min="13543" max="13560" width="13.5703125" style="124" customWidth="1"/>
    <col min="13561" max="13797" width="8.85546875" style="124"/>
    <col min="13798" max="13798" width="73" style="124" customWidth="1"/>
    <col min="13799" max="13816" width="13.5703125" style="124" customWidth="1"/>
    <col min="13817" max="14053" width="8.85546875" style="124"/>
    <col min="14054" max="14054" width="73" style="124" customWidth="1"/>
    <col min="14055" max="14072" width="13.5703125" style="124" customWidth="1"/>
    <col min="14073" max="14309" width="8.85546875" style="124"/>
    <col min="14310" max="14310" width="73" style="124" customWidth="1"/>
    <col min="14311" max="14328" width="13.5703125" style="124" customWidth="1"/>
    <col min="14329" max="14565" width="8.85546875" style="124"/>
    <col min="14566" max="14566" width="73" style="124" customWidth="1"/>
    <col min="14567" max="14584" width="13.5703125" style="124" customWidth="1"/>
    <col min="14585" max="14821" width="8.85546875" style="124"/>
    <col min="14822" max="14822" width="73" style="124" customWidth="1"/>
    <col min="14823" max="14840" width="13.5703125" style="124" customWidth="1"/>
    <col min="14841" max="15077" width="8.85546875" style="124"/>
    <col min="15078" max="15078" width="73" style="124" customWidth="1"/>
    <col min="15079" max="15096" width="13.5703125" style="124" customWidth="1"/>
    <col min="15097" max="15333" width="8.85546875" style="124"/>
    <col min="15334" max="15334" width="73" style="124" customWidth="1"/>
    <col min="15335" max="15352" width="13.5703125" style="124" customWidth="1"/>
    <col min="15353" max="15589" width="8.85546875" style="124"/>
    <col min="15590" max="15590" width="73" style="124" customWidth="1"/>
    <col min="15591" max="15608" width="13.5703125" style="124" customWidth="1"/>
    <col min="15609" max="15845" width="8.85546875" style="124"/>
    <col min="15846" max="15846" width="73" style="124" customWidth="1"/>
    <col min="15847" max="15864" width="13.5703125" style="124" customWidth="1"/>
    <col min="15865" max="16101" width="8.85546875" style="124"/>
    <col min="16102" max="16102" width="73" style="124" customWidth="1"/>
    <col min="16103" max="16120" width="13.5703125" style="124" customWidth="1"/>
    <col min="16121" max="16379" width="8.85546875" style="124"/>
    <col min="16380" max="16384" width="9.140625" style="124" customWidth="1"/>
  </cols>
  <sheetData>
    <row r="2" spans="1:25" ht="17.100000000000001" customHeight="1" x14ac:dyDescent="0.2">
      <c r="A2" s="220" t="s">
        <v>57</v>
      </c>
      <c r="B2" s="220"/>
      <c r="C2" s="220"/>
      <c r="D2" s="220"/>
    </row>
    <row r="3" spans="1:25" ht="17.100000000000001" customHeight="1" x14ac:dyDescent="0.2">
      <c r="A3" s="125"/>
      <c r="B3" s="125"/>
      <c r="C3" s="125"/>
      <c r="D3" s="125"/>
      <c r="E3" s="125"/>
    </row>
    <row r="4" spans="1:25" ht="17.100000000000001" customHeight="1" x14ac:dyDescent="0.2">
      <c r="A4" s="125"/>
      <c r="B4" s="125"/>
      <c r="C4" s="125"/>
      <c r="D4" s="126"/>
      <c r="F4" s="127"/>
      <c r="M4" s="128"/>
      <c r="N4" s="128"/>
      <c r="O4" s="128"/>
      <c r="U4" s="151"/>
      <c r="V4" s="229" t="s">
        <v>1</v>
      </c>
      <c r="W4" s="229"/>
      <c r="X4" s="229"/>
      <c r="Y4" s="229"/>
    </row>
    <row r="5" spans="1:25" ht="19.5" customHeight="1" x14ac:dyDescent="0.25">
      <c r="A5" s="95" t="s">
        <v>12</v>
      </c>
      <c r="B5" s="129">
        <v>2016</v>
      </c>
      <c r="C5" s="129">
        <v>2017</v>
      </c>
      <c r="D5" s="129">
        <v>2018</v>
      </c>
      <c r="E5" s="129">
        <v>2019</v>
      </c>
      <c r="F5" s="230">
        <v>2020</v>
      </c>
      <c r="G5" s="231"/>
      <c r="H5" s="231"/>
      <c r="I5" s="232"/>
      <c r="J5" s="224">
        <v>2021</v>
      </c>
      <c r="K5" s="225"/>
      <c r="L5" s="225"/>
      <c r="M5" s="226"/>
      <c r="N5" s="233">
        <v>2022</v>
      </c>
      <c r="O5" s="233"/>
      <c r="P5" s="233"/>
      <c r="Q5" s="233"/>
      <c r="R5" s="233">
        <v>2023</v>
      </c>
      <c r="S5" s="233"/>
      <c r="T5" s="233"/>
      <c r="U5" s="233"/>
      <c r="V5" s="204">
        <v>2024</v>
      </c>
      <c r="W5" s="204"/>
      <c r="X5" s="204"/>
      <c r="Y5" s="204"/>
    </row>
    <row r="6" spans="1:25" s="188" customFormat="1" ht="17.100000000000001" customHeight="1" x14ac:dyDescent="0.2">
      <c r="A6" s="186"/>
      <c r="B6" s="187"/>
      <c r="C6" s="187"/>
      <c r="D6" s="187"/>
      <c r="E6" s="187"/>
      <c r="F6" s="181" t="s">
        <v>3</v>
      </c>
      <c r="G6" s="181" t="s">
        <v>4</v>
      </c>
      <c r="H6" s="181" t="s">
        <v>5</v>
      </c>
      <c r="I6" s="179" t="s">
        <v>6</v>
      </c>
      <c r="J6" s="179" t="s">
        <v>3</v>
      </c>
      <c r="K6" s="181" t="s">
        <v>4</v>
      </c>
      <c r="L6" s="181" t="s">
        <v>5</v>
      </c>
      <c r="M6" s="179" t="s">
        <v>6</v>
      </c>
      <c r="N6" s="179" t="s">
        <v>3</v>
      </c>
      <c r="O6" s="181" t="s">
        <v>4</v>
      </c>
      <c r="P6" s="181" t="s">
        <v>5</v>
      </c>
      <c r="Q6" s="179" t="s">
        <v>6</v>
      </c>
      <c r="R6" s="179" t="s">
        <v>3</v>
      </c>
      <c r="S6" s="181" t="s">
        <v>4</v>
      </c>
      <c r="T6" s="181" t="s">
        <v>5</v>
      </c>
      <c r="U6" s="179" t="s">
        <v>6</v>
      </c>
      <c r="V6" s="190" t="s">
        <v>3</v>
      </c>
      <c r="W6" s="190" t="s">
        <v>4</v>
      </c>
      <c r="X6" s="190" t="s">
        <v>5</v>
      </c>
      <c r="Y6" s="190" t="s">
        <v>75</v>
      </c>
    </row>
    <row r="7" spans="1:25" s="130" customFormat="1" ht="17.100000000000001" customHeight="1" x14ac:dyDescent="0.25">
      <c r="A7" s="119" t="s">
        <v>58</v>
      </c>
      <c r="B7" s="159">
        <f t="shared" ref="B7:E7" si="0">SUM(B8:B10)</f>
        <v>557.79999999999995</v>
      </c>
      <c r="C7" s="159">
        <f t="shared" si="0"/>
        <v>1134.1000000000001</v>
      </c>
      <c r="D7" s="159">
        <f t="shared" si="0"/>
        <v>580.20716563999997</v>
      </c>
      <c r="E7" s="159">
        <f t="shared" si="0"/>
        <v>162.99999999999997</v>
      </c>
      <c r="F7" s="160">
        <v>682.6</v>
      </c>
      <c r="G7" s="160">
        <v>677.9</v>
      </c>
      <c r="H7" s="160">
        <v>628.70000000000005</v>
      </c>
      <c r="I7" s="166">
        <v>772.1</v>
      </c>
      <c r="J7" s="166">
        <v>609.4</v>
      </c>
      <c r="K7" s="166">
        <v>654.20000000000005</v>
      </c>
      <c r="L7" s="166">
        <v>660.3</v>
      </c>
      <c r="M7" s="166">
        <v>633.9</v>
      </c>
      <c r="N7" s="166">
        <v>944.4</v>
      </c>
      <c r="O7" s="166">
        <v>696.4</v>
      </c>
      <c r="P7" s="166">
        <v>709.1</v>
      </c>
      <c r="Q7" s="166">
        <v>668.8</v>
      </c>
      <c r="R7" s="166">
        <v>629.4</v>
      </c>
      <c r="S7" s="166">
        <f>SUM(S8:S10)</f>
        <v>518.29999999999995</v>
      </c>
      <c r="T7" s="166">
        <v>600.9</v>
      </c>
      <c r="U7" s="166">
        <v>633.1</v>
      </c>
      <c r="V7" s="166">
        <v>631.6</v>
      </c>
      <c r="W7" s="166">
        <v>586.70000000000005</v>
      </c>
      <c r="X7" s="166">
        <v>649.9</v>
      </c>
      <c r="Y7" s="166">
        <v>581.70000000000005</v>
      </c>
    </row>
    <row r="8" spans="1:25" s="102" customFormat="1" ht="17.100000000000001" customHeight="1" x14ac:dyDescent="0.25">
      <c r="A8" s="131" t="s">
        <v>59</v>
      </c>
      <c r="B8" s="104">
        <v>182.7</v>
      </c>
      <c r="C8" s="104">
        <v>847.9</v>
      </c>
      <c r="D8" s="120">
        <v>212.22025219999998</v>
      </c>
      <c r="E8" s="120">
        <v>-188.5</v>
      </c>
      <c r="F8" s="133">
        <v>220.8</v>
      </c>
      <c r="G8" s="133">
        <v>214.4</v>
      </c>
      <c r="H8" s="133">
        <v>197.3</v>
      </c>
      <c r="I8" s="133">
        <v>250.1</v>
      </c>
      <c r="J8" s="133">
        <v>169</v>
      </c>
      <c r="K8" s="133">
        <v>225.8</v>
      </c>
      <c r="L8" s="133">
        <v>227.9</v>
      </c>
      <c r="M8" s="133">
        <v>242.5</v>
      </c>
      <c r="N8" s="133">
        <v>271.8</v>
      </c>
      <c r="O8" s="133">
        <v>225.9</v>
      </c>
      <c r="P8" s="133">
        <v>234.4</v>
      </c>
      <c r="Q8" s="133">
        <v>232.6</v>
      </c>
      <c r="R8" s="133">
        <v>226.2</v>
      </c>
      <c r="S8" s="133">
        <v>166.6</v>
      </c>
      <c r="T8" s="133">
        <v>238.8</v>
      </c>
      <c r="U8" s="133">
        <v>269.5</v>
      </c>
      <c r="V8" s="133">
        <v>264.10000000000002</v>
      </c>
      <c r="W8" s="133">
        <v>263.89999999999998</v>
      </c>
      <c r="X8" s="133">
        <v>268.10000000000002</v>
      </c>
      <c r="Y8" s="133">
        <v>293</v>
      </c>
    </row>
    <row r="9" spans="1:25" s="102" customFormat="1" ht="17.100000000000001" customHeight="1" x14ac:dyDescent="0.25">
      <c r="A9" s="131" t="s">
        <v>60</v>
      </c>
      <c r="B9" s="104">
        <v>369.7</v>
      </c>
      <c r="C9" s="104">
        <v>280</v>
      </c>
      <c r="D9" s="120">
        <v>360.90991344000003</v>
      </c>
      <c r="E9" s="120">
        <v>343.9</v>
      </c>
      <c r="F9" s="133">
        <v>457.2</v>
      </c>
      <c r="G9" s="133">
        <v>458.8</v>
      </c>
      <c r="H9" s="133">
        <v>426.5</v>
      </c>
      <c r="I9" s="133">
        <v>516.70000000000005</v>
      </c>
      <c r="J9" s="133">
        <v>435.4</v>
      </c>
      <c r="K9" s="133">
        <v>423.3</v>
      </c>
      <c r="L9" s="133">
        <v>428.1</v>
      </c>
      <c r="M9" s="133">
        <v>387</v>
      </c>
      <c r="N9" s="133">
        <v>671.5</v>
      </c>
      <c r="O9" s="133">
        <v>469.5</v>
      </c>
      <c r="P9" s="133">
        <v>474.7</v>
      </c>
      <c r="Q9" s="133">
        <v>430.9</v>
      </c>
      <c r="R9" s="133">
        <v>403.2</v>
      </c>
      <c r="S9" s="133">
        <v>351.7</v>
      </c>
      <c r="T9" s="133">
        <v>362.1</v>
      </c>
      <c r="U9" s="133">
        <v>363.6</v>
      </c>
      <c r="V9" s="133">
        <v>367.5</v>
      </c>
      <c r="W9" s="133">
        <v>363.4</v>
      </c>
      <c r="X9" s="133">
        <v>381.8</v>
      </c>
      <c r="Y9" s="133">
        <v>288.7</v>
      </c>
    </row>
    <row r="10" spans="1:25" s="102" customFormat="1" ht="17.100000000000001" customHeight="1" x14ac:dyDescent="0.25">
      <c r="A10" s="132" t="s">
        <v>61</v>
      </c>
      <c r="B10" s="104">
        <v>5.4</v>
      </c>
      <c r="C10" s="104">
        <v>6.2</v>
      </c>
      <c r="D10" s="120">
        <v>7.077</v>
      </c>
      <c r="E10" s="120">
        <v>7.6</v>
      </c>
      <c r="F10" s="133">
        <v>4.5999999999999996</v>
      </c>
      <c r="G10" s="133">
        <v>4.7</v>
      </c>
      <c r="H10" s="133">
        <v>4.9000000000000004</v>
      </c>
      <c r="I10" s="133">
        <v>5.3</v>
      </c>
      <c r="J10" s="133">
        <v>5</v>
      </c>
      <c r="K10" s="133">
        <v>5.0999999999999996</v>
      </c>
      <c r="L10" s="133">
        <v>4.3</v>
      </c>
      <c r="M10" s="133">
        <v>4.4000000000000004</v>
      </c>
      <c r="N10" s="133">
        <v>1.1000000000000001</v>
      </c>
      <c r="O10" s="133">
        <v>1</v>
      </c>
      <c r="P10" s="133" t="s">
        <v>21</v>
      </c>
      <c r="Q10" s="133">
        <v>5.3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0</v>
      </c>
      <c r="Y10" s="133">
        <v>0</v>
      </c>
    </row>
    <row r="11" spans="1:25" s="130" customFormat="1" ht="17.100000000000001" customHeight="1" x14ac:dyDescent="0.25">
      <c r="A11" s="119" t="s">
        <v>62</v>
      </c>
      <c r="B11" s="159">
        <f>SUM(B12:B15)</f>
        <v>6114.7</v>
      </c>
      <c r="C11" s="159">
        <f>SUM(C12:C15)</f>
        <v>5419.1</v>
      </c>
      <c r="D11" s="159">
        <f t="shared" ref="D11" si="1">SUM(D12:D15)</f>
        <v>5316.4369289999995</v>
      </c>
      <c r="E11" s="159">
        <f>SUM(E12:E15)</f>
        <v>5609.2</v>
      </c>
      <c r="F11" s="160">
        <v>1327.8</v>
      </c>
      <c r="G11" s="160">
        <v>1270.4000000000001</v>
      </c>
      <c r="H11" s="160">
        <v>1156.4000000000001</v>
      </c>
      <c r="I11" s="166">
        <v>1190.8</v>
      </c>
      <c r="J11" s="166">
        <v>1147.5999999999999</v>
      </c>
      <c r="K11" s="166">
        <v>1181.2</v>
      </c>
      <c r="L11" s="166">
        <v>1119.2</v>
      </c>
      <c r="M11" s="166">
        <v>1049.5999999999999</v>
      </c>
      <c r="N11" s="166">
        <v>1171.3</v>
      </c>
      <c r="O11" s="166">
        <v>906.4</v>
      </c>
      <c r="P11" s="166">
        <v>1001.3</v>
      </c>
      <c r="Q11" s="166">
        <v>912.59999999999991</v>
      </c>
      <c r="R11" s="166">
        <v>648.79999999999995</v>
      </c>
      <c r="S11" s="166">
        <f>SUM(S12:S15)</f>
        <v>707.30000000000007</v>
      </c>
      <c r="T11" s="166">
        <v>734.1</v>
      </c>
      <c r="U11" s="166">
        <v>627.6</v>
      </c>
      <c r="V11" s="166">
        <v>712.7</v>
      </c>
      <c r="W11" s="166">
        <v>737.8</v>
      </c>
      <c r="X11" s="166">
        <v>1067.9000000000001</v>
      </c>
      <c r="Y11" s="166">
        <v>1006.4</v>
      </c>
    </row>
    <row r="12" spans="1:25" s="102" customFormat="1" ht="17.100000000000001" customHeight="1" x14ac:dyDescent="0.25">
      <c r="A12" s="131" t="s">
        <v>63</v>
      </c>
      <c r="B12" s="104">
        <v>30.2</v>
      </c>
      <c r="C12" s="104">
        <v>35.9</v>
      </c>
      <c r="D12" s="120">
        <v>25.797049999999999</v>
      </c>
      <c r="E12" s="120">
        <v>15.3</v>
      </c>
      <c r="F12" s="133">
        <v>14.1</v>
      </c>
      <c r="G12" s="133">
        <v>13.7</v>
      </c>
      <c r="H12" s="133">
        <v>13</v>
      </c>
      <c r="I12" s="133">
        <v>15</v>
      </c>
      <c r="J12" s="133">
        <v>14.5</v>
      </c>
      <c r="K12" s="133">
        <v>15.2</v>
      </c>
      <c r="L12" s="133">
        <v>15.2</v>
      </c>
      <c r="M12" s="105">
        <v>15.5</v>
      </c>
      <c r="N12" s="133">
        <v>16.2</v>
      </c>
      <c r="O12" s="133">
        <v>17.5</v>
      </c>
      <c r="P12" s="133">
        <v>16.3</v>
      </c>
      <c r="Q12" s="133">
        <v>10</v>
      </c>
      <c r="R12" s="133">
        <v>10.4</v>
      </c>
      <c r="S12" s="133">
        <v>11</v>
      </c>
      <c r="T12" s="133">
        <v>10.4</v>
      </c>
      <c r="U12" s="133">
        <v>11</v>
      </c>
      <c r="V12" s="133">
        <v>11.4</v>
      </c>
      <c r="W12" s="133">
        <v>11.8</v>
      </c>
      <c r="X12" s="133">
        <v>11.4</v>
      </c>
      <c r="Y12" s="133">
        <v>11.4</v>
      </c>
    </row>
    <row r="13" spans="1:25" s="102" customFormat="1" ht="17.100000000000001" customHeight="1" x14ac:dyDescent="0.25">
      <c r="A13" s="131" t="s">
        <v>64</v>
      </c>
      <c r="B13" s="104">
        <v>970.4</v>
      </c>
      <c r="C13" s="104">
        <v>875.2</v>
      </c>
      <c r="D13" s="120">
        <v>1294.4423618999999</v>
      </c>
      <c r="E13" s="120">
        <v>1436.9</v>
      </c>
      <c r="F13" s="133">
        <v>1298.2</v>
      </c>
      <c r="G13" s="133">
        <v>1240</v>
      </c>
      <c r="H13" s="133">
        <v>1126.4000000000001</v>
      </c>
      <c r="I13" s="133">
        <v>1141.0999999999999</v>
      </c>
      <c r="J13" s="133">
        <v>1112.0999999999999</v>
      </c>
      <c r="K13" s="133">
        <v>1136.9000000000001</v>
      </c>
      <c r="L13" s="133">
        <v>1040.3</v>
      </c>
      <c r="M13" s="133">
        <v>1008.5</v>
      </c>
      <c r="N13" s="133">
        <v>1132.0999999999999</v>
      </c>
      <c r="O13" s="133">
        <v>866</v>
      </c>
      <c r="P13" s="133">
        <v>962.4</v>
      </c>
      <c r="Q13" s="105">
        <v>872.8</v>
      </c>
      <c r="R13" s="133">
        <v>626.4</v>
      </c>
      <c r="S13" s="133">
        <v>681.2</v>
      </c>
      <c r="T13" s="133">
        <v>712.3</v>
      </c>
      <c r="U13" s="105">
        <v>600.4</v>
      </c>
      <c r="V13" s="105">
        <v>686.4</v>
      </c>
      <c r="W13" s="105">
        <v>710.8</v>
      </c>
      <c r="X13" s="105">
        <v>1035</v>
      </c>
      <c r="Y13" s="105">
        <v>974.1</v>
      </c>
    </row>
    <row r="14" spans="1:25" s="102" customFormat="1" ht="17.100000000000001" customHeight="1" x14ac:dyDescent="0.25">
      <c r="A14" s="131" t="s">
        <v>65</v>
      </c>
      <c r="B14" s="104">
        <v>5035.2</v>
      </c>
      <c r="C14" s="104">
        <v>4412.8</v>
      </c>
      <c r="D14" s="120">
        <v>3899.7859911</v>
      </c>
      <c r="E14" s="120">
        <v>4136.5</v>
      </c>
      <c r="F14" s="105" t="s">
        <v>21</v>
      </c>
      <c r="G14" s="105" t="s">
        <v>21</v>
      </c>
      <c r="H14" s="105" t="s">
        <v>21</v>
      </c>
      <c r="I14" s="105" t="s">
        <v>21</v>
      </c>
      <c r="J14" s="105" t="s">
        <v>21</v>
      </c>
      <c r="K14" s="105" t="s">
        <v>21</v>
      </c>
      <c r="L14" s="105" t="s">
        <v>21</v>
      </c>
      <c r="M14" s="105" t="s">
        <v>21</v>
      </c>
      <c r="N14" s="105" t="s">
        <v>21</v>
      </c>
      <c r="O14" s="105" t="s">
        <v>21</v>
      </c>
      <c r="P14" s="105" t="s">
        <v>21</v>
      </c>
      <c r="Q14" s="105" t="s">
        <v>21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</row>
    <row r="15" spans="1:25" s="102" customFormat="1" ht="17.100000000000001" customHeight="1" x14ac:dyDescent="0.25">
      <c r="A15" s="132" t="s">
        <v>61</v>
      </c>
      <c r="B15" s="104">
        <v>78.900000000000006</v>
      </c>
      <c r="C15" s="104">
        <v>95.2</v>
      </c>
      <c r="D15" s="120">
        <v>96.411526000000009</v>
      </c>
      <c r="E15" s="120">
        <v>20.5</v>
      </c>
      <c r="F15" s="133">
        <v>15.5</v>
      </c>
      <c r="G15" s="133">
        <v>16.7</v>
      </c>
      <c r="H15" s="133">
        <v>17</v>
      </c>
      <c r="I15" s="133">
        <v>34.700000000000003</v>
      </c>
      <c r="J15" s="133">
        <v>21</v>
      </c>
      <c r="K15" s="133">
        <v>29.1</v>
      </c>
      <c r="L15" s="133">
        <v>63.7</v>
      </c>
      <c r="M15" s="133">
        <v>25.5</v>
      </c>
      <c r="N15" s="133">
        <v>23</v>
      </c>
      <c r="O15" s="133">
        <v>22.9</v>
      </c>
      <c r="P15" s="133">
        <v>22.6</v>
      </c>
      <c r="Q15" s="133">
        <v>29.8</v>
      </c>
      <c r="R15" s="133">
        <v>12</v>
      </c>
      <c r="S15" s="133">
        <v>15.1</v>
      </c>
      <c r="T15" s="133">
        <v>11.4</v>
      </c>
      <c r="U15" s="133">
        <v>16.2</v>
      </c>
      <c r="V15" s="133">
        <v>14.9</v>
      </c>
      <c r="W15" s="133">
        <v>15.2</v>
      </c>
      <c r="X15" s="133">
        <v>21.5</v>
      </c>
      <c r="Y15" s="133">
        <v>20.9</v>
      </c>
    </row>
    <row r="16" spans="1:25" s="130" customFormat="1" ht="17.100000000000001" customHeight="1" x14ac:dyDescent="0.25">
      <c r="A16" s="119" t="s">
        <v>66</v>
      </c>
      <c r="B16" s="159">
        <f>SUM(B17:B21)</f>
        <v>1138.4000000000001</v>
      </c>
      <c r="C16" s="159">
        <f t="shared" ref="C16:P16" si="2">SUM(C17:C21)</f>
        <v>1681.3999999999999</v>
      </c>
      <c r="D16" s="159">
        <f t="shared" si="2"/>
        <v>2501.6386367</v>
      </c>
      <c r="E16" s="159">
        <f t="shared" si="2"/>
        <v>3847.7999999999997</v>
      </c>
      <c r="F16" s="159">
        <f t="shared" si="2"/>
        <v>7845.4999999999991</v>
      </c>
      <c r="G16" s="159">
        <f t="shared" si="2"/>
        <v>8035.9999999999991</v>
      </c>
      <c r="H16" s="159">
        <f t="shared" si="2"/>
        <v>8346.0999999999985</v>
      </c>
      <c r="I16" s="159">
        <f t="shared" si="2"/>
        <v>8169.9999999999991</v>
      </c>
      <c r="J16" s="159">
        <f t="shared" si="2"/>
        <v>8147.2999999999993</v>
      </c>
      <c r="K16" s="159">
        <f t="shared" si="2"/>
        <v>8230.6</v>
      </c>
      <c r="L16" s="159">
        <f t="shared" si="2"/>
        <v>7921.3</v>
      </c>
      <c r="M16" s="159">
        <v>8257.7000000000007</v>
      </c>
      <c r="N16" s="159">
        <f t="shared" si="2"/>
        <v>7523.2000000000007</v>
      </c>
      <c r="O16" s="159">
        <f t="shared" si="2"/>
        <v>8172.7000000000007</v>
      </c>
      <c r="P16" s="159">
        <f t="shared" si="2"/>
        <v>7736.1999999999989</v>
      </c>
      <c r="Q16" s="160">
        <f>SUM(Q17:Q21)</f>
        <v>7610.4750000000004</v>
      </c>
      <c r="R16" s="159">
        <v>7312.8</v>
      </c>
      <c r="S16" s="159">
        <f>SUM(S17:S21)</f>
        <v>6974.1</v>
      </c>
      <c r="T16" s="159">
        <v>7114.1</v>
      </c>
      <c r="U16" s="160">
        <v>7700.1</v>
      </c>
      <c r="V16" s="160">
        <v>6921.7</v>
      </c>
      <c r="W16" s="160">
        <v>6957.9</v>
      </c>
      <c r="X16" s="160">
        <v>6854.6</v>
      </c>
      <c r="Y16" s="160">
        <v>6979.5</v>
      </c>
    </row>
    <row r="17" spans="1:27" s="130" customFormat="1" ht="17.100000000000001" customHeight="1" x14ac:dyDescent="0.25">
      <c r="A17" s="134" t="s">
        <v>67</v>
      </c>
      <c r="B17" s="140" t="s">
        <v>21</v>
      </c>
      <c r="C17" s="140" t="s">
        <v>21</v>
      </c>
      <c r="D17" s="140" t="s">
        <v>21</v>
      </c>
      <c r="E17" s="140" t="s">
        <v>21</v>
      </c>
      <c r="F17" s="105">
        <v>3812.4</v>
      </c>
      <c r="G17" s="105">
        <v>3745</v>
      </c>
      <c r="H17" s="105">
        <v>3797.6</v>
      </c>
      <c r="I17" s="133">
        <v>3482.1</v>
      </c>
      <c r="J17" s="133">
        <v>3488.3</v>
      </c>
      <c r="K17" s="133">
        <v>3402.3</v>
      </c>
      <c r="L17" s="133">
        <v>3005.3</v>
      </c>
      <c r="M17" s="133">
        <v>3193.4</v>
      </c>
      <c r="N17" s="133">
        <v>3052.3</v>
      </c>
      <c r="O17" s="133">
        <v>3255.7</v>
      </c>
      <c r="P17" s="133">
        <v>3154.4</v>
      </c>
      <c r="Q17" s="133">
        <v>2840.24</v>
      </c>
      <c r="R17" s="133">
        <v>2957.2</v>
      </c>
      <c r="S17" s="133">
        <v>3086.6</v>
      </c>
      <c r="T17" s="133">
        <v>2990.8</v>
      </c>
      <c r="U17" s="133">
        <v>2954.3</v>
      </c>
      <c r="V17" s="133">
        <v>3021.2</v>
      </c>
      <c r="W17" s="133">
        <v>3039.5</v>
      </c>
      <c r="X17" s="133">
        <v>3020.5</v>
      </c>
      <c r="Y17" s="133">
        <v>2696.2</v>
      </c>
    </row>
    <row r="18" spans="1:27" s="102" customFormat="1" ht="17.100000000000001" customHeight="1" x14ac:dyDescent="0.25">
      <c r="A18" s="134" t="s">
        <v>68</v>
      </c>
      <c r="B18" s="104">
        <v>612.1</v>
      </c>
      <c r="C18" s="104">
        <v>1169.0999999999999</v>
      </c>
      <c r="D18" s="120">
        <v>2154.9245537000002</v>
      </c>
      <c r="E18" s="120">
        <v>2741.1</v>
      </c>
      <c r="F18" s="133">
        <v>2830</v>
      </c>
      <c r="G18" s="133">
        <v>3234.9</v>
      </c>
      <c r="H18" s="105">
        <v>3490.2</v>
      </c>
      <c r="I18" s="133">
        <v>3533.2</v>
      </c>
      <c r="J18" s="133">
        <v>3383.5</v>
      </c>
      <c r="K18" s="133">
        <v>3517.3</v>
      </c>
      <c r="L18" s="133">
        <v>3615</v>
      </c>
      <c r="M18" s="133">
        <v>3498.7</v>
      </c>
      <c r="N18" s="133">
        <v>2985.8</v>
      </c>
      <c r="O18" s="133">
        <v>3389.3</v>
      </c>
      <c r="P18" s="133">
        <v>3047.5</v>
      </c>
      <c r="Q18" s="133">
        <v>3222.69</v>
      </c>
      <c r="R18" s="133">
        <v>2879.9</v>
      </c>
      <c r="S18" s="133">
        <v>2386.1</v>
      </c>
      <c r="T18" s="133">
        <v>2407.1</v>
      </c>
      <c r="U18" s="133">
        <v>362</v>
      </c>
      <c r="V18" s="133">
        <v>2576.6</v>
      </c>
      <c r="W18" s="133">
        <v>2522</v>
      </c>
      <c r="X18" s="133">
        <v>2497.8000000000002</v>
      </c>
      <c r="Y18" s="133">
        <v>3058.3</v>
      </c>
    </row>
    <row r="19" spans="1:27" s="102" customFormat="1" ht="17.100000000000001" customHeight="1" x14ac:dyDescent="0.25">
      <c r="A19" s="131" t="s">
        <v>69</v>
      </c>
      <c r="B19" s="104">
        <v>521.9</v>
      </c>
      <c r="C19" s="104">
        <v>510</v>
      </c>
      <c r="D19" s="120">
        <v>344.04308299999997</v>
      </c>
      <c r="E19" s="120">
        <v>214</v>
      </c>
      <c r="F19" s="133">
        <v>440.2</v>
      </c>
      <c r="G19" s="133">
        <v>277.3</v>
      </c>
      <c r="H19" s="133">
        <v>328.4</v>
      </c>
      <c r="I19" s="133">
        <v>346.3</v>
      </c>
      <c r="J19" s="133">
        <v>378.2</v>
      </c>
      <c r="K19" s="133">
        <v>406.7</v>
      </c>
      <c r="L19" s="133">
        <v>402.7</v>
      </c>
      <c r="M19" s="133">
        <v>426.9</v>
      </c>
      <c r="N19" s="133">
        <v>356.5</v>
      </c>
      <c r="O19" s="133">
        <v>458.3</v>
      </c>
      <c r="P19" s="133">
        <v>490.4</v>
      </c>
      <c r="Q19" s="133">
        <v>412.8</v>
      </c>
      <c r="R19" s="133">
        <v>343.2</v>
      </c>
      <c r="S19" s="133">
        <v>362.5</v>
      </c>
      <c r="T19" s="133">
        <v>328.8</v>
      </c>
      <c r="U19" s="133">
        <v>3007.7</v>
      </c>
      <c r="V19" s="133">
        <v>340</v>
      </c>
      <c r="W19" s="133">
        <v>352.5</v>
      </c>
      <c r="X19" s="133">
        <v>321.10000000000002</v>
      </c>
      <c r="Y19" s="133">
        <v>320.3</v>
      </c>
    </row>
    <row r="20" spans="1:27" s="102" customFormat="1" ht="17.100000000000001" customHeight="1" x14ac:dyDescent="0.25">
      <c r="A20" s="131" t="s">
        <v>70</v>
      </c>
      <c r="B20" s="104">
        <v>4.4000000000000004</v>
      </c>
      <c r="C20" s="104">
        <v>2.2999999999999998</v>
      </c>
      <c r="D20" s="120">
        <v>2.6709999999999998</v>
      </c>
      <c r="E20" s="120">
        <v>3.2</v>
      </c>
      <c r="F20" s="133">
        <v>3.2</v>
      </c>
      <c r="G20" s="133">
        <v>3.4</v>
      </c>
      <c r="H20" s="133">
        <v>3.5</v>
      </c>
      <c r="I20" s="133">
        <v>4.9000000000000004</v>
      </c>
      <c r="J20" s="133">
        <v>4.9000000000000004</v>
      </c>
      <c r="K20" s="133">
        <v>4.9000000000000004</v>
      </c>
      <c r="L20" s="133">
        <v>4.8</v>
      </c>
      <c r="M20" s="133">
        <v>25.5</v>
      </c>
      <c r="N20" s="133">
        <v>25.6</v>
      </c>
      <c r="O20" s="133">
        <v>5.0999999999999996</v>
      </c>
      <c r="P20" s="133">
        <v>5.2</v>
      </c>
      <c r="Q20" s="133">
        <v>24.6</v>
      </c>
      <c r="R20" s="133">
        <v>24.7</v>
      </c>
      <c r="S20" s="133">
        <v>24.5</v>
      </c>
      <c r="T20" s="133">
        <v>24.7</v>
      </c>
      <c r="U20" s="133">
        <v>2.5</v>
      </c>
      <c r="V20" s="133">
        <v>2.1</v>
      </c>
      <c r="W20" s="133">
        <v>2.2000000000000002</v>
      </c>
      <c r="X20" s="133">
        <v>2.2999999999999998</v>
      </c>
      <c r="Y20" s="133">
        <v>5.4</v>
      </c>
    </row>
    <row r="21" spans="1:27" s="102" customFormat="1" ht="17.100000000000001" customHeight="1" x14ac:dyDescent="0.25">
      <c r="A21" s="132" t="s">
        <v>61</v>
      </c>
      <c r="B21" s="104"/>
      <c r="C21" s="104"/>
      <c r="D21" s="120"/>
      <c r="E21" s="120">
        <v>889.5</v>
      </c>
      <c r="F21" s="120">
        <v>759.69999999999993</v>
      </c>
      <c r="G21" s="120">
        <v>775.4</v>
      </c>
      <c r="H21" s="120">
        <v>726.4</v>
      </c>
      <c r="I21" s="120">
        <v>803.5</v>
      </c>
      <c r="J21" s="120">
        <v>892.4</v>
      </c>
      <c r="K21" s="120">
        <v>899.4</v>
      </c>
      <c r="L21" s="120">
        <v>893.5</v>
      </c>
      <c r="M21" s="120">
        <v>1113.2</v>
      </c>
      <c r="N21" s="120">
        <v>1103</v>
      </c>
      <c r="O21" s="120">
        <v>1064.3</v>
      </c>
      <c r="P21" s="120">
        <v>1038.7</v>
      </c>
      <c r="Q21" s="133">
        <v>1110.145</v>
      </c>
      <c r="R21" s="120">
        <v>1107.8</v>
      </c>
      <c r="S21" s="120">
        <v>1114.4000000000001</v>
      </c>
      <c r="T21" s="120">
        <v>1362.6</v>
      </c>
      <c r="U21" s="133">
        <v>1373.6</v>
      </c>
      <c r="V21" s="133">
        <v>981.8</v>
      </c>
      <c r="W21" s="133">
        <v>1041.7</v>
      </c>
      <c r="X21" s="133">
        <v>1012.9</v>
      </c>
      <c r="Y21" s="133">
        <v>899.3</v>
      </c>
    </row>
    <row r="22" spans="1:27" s="111" customFormat="1" ht="17.100000000000001" customHeight="1" x14ac:dyDescent="0.25">
      <c r="A22" s="119" t="s">
        <v>47</v>
      </c>
      <c r="B22" s="159">
        <f>SUM(B7,B11,B16)</f>
        <v>7810.9</v>
      </c>
      <c r="C22" s="159">
        <f t="shared" ref="C22:Q22" si="3">SUM(C7,C11,C16)</f>
        <v>8234.6</v>
      </c>
      <c r="D22" s="159">
        <f t="shared" si="3"/>
        <v>8398.2827313399994</v>
      </c>
      <c r="E22" s="159">
        <f t="shared" si="3"/>
        <v>9620</v>
      </c>
      <c r="F22" s="159">
        <f t="shared" si="3"/>
        <v>9855.9</v>
      </c>
      <c r="G22" s="159">
        <f t="shared" si="3"/>
        <v>9984.2999999999993</v>
      </c>
      <c r="H22" s="159">
        <f t="shared" si="3"/>
        <v>10131.199999999999</v>
      </c>
      <c r="I22" s="159">
        <f t="shared" si="3"/>
        <v>10132.9</v>
      </c>
      <c r="J22" s="159">
        <f t="shared" si="3"/>
        <v>9904.2999999999993</v>
      </c>
      <c r="K22" s="159">
        <f t="shared" si="3"/>
        <v>10066</v>
      </c>
      <c r="L22" s="159">
        <f t="shared" si="3"/>
        <v>9700.7999999999993</v>
      </c>
      <c r="M22" s="159">
        <f t="shared" si="3"/>
        <v>9941.2000000000007</v>
      </c>
      <c r="N22" s="159">
        <f t="shared" si="3"/>
        <v>9638.9000000000015</v>
      </c>
      <c r="O22" s="159">
        <f t="shared" si="3"/>
        <v>9775.5</v>
      </c>
      <c r="P22" s="159">
        <f t="shared" si="3"/>
        <v>9446.5999999999985</v>
      </c>
      <c r="Q22" s="160">
        <f t="shared" si="3"/>
        <v>9191.875</v>
      </c>
      <c r="R22" s="159">
        <f>SUM(R7,R11,R16)</f>
        <v>8591</v>
      </c>
      <c r="S22" s="159">
        <f>S7+S11+S16</f>
        <v>8199.7000000000007</v>
      </c>
      <c r="T22" s="159">
        <v>8449</v>
      </c>
      <c r="U22" s="160">
        <v>8960.7999999999993</v>
      </c>
      <c r="V22" s="160">
        <v>8266</v>
      </c>
      <c r="W22" s="160">
        <v>8282.4</v>
      </c>
      <c r="X22" s="160">
        <v>8572.4</v>
      </c>
      <c r="Y22" s="160">
        <v>8567.6</v>
      </c>
    </row>
    <row r="23" spans="1:27" s="92" customFormat="1" ht="17.100000000000001" customHeight="1" x14ac:dyDescent="0.2">
      <c r="A23" s="110"/>
      <c r="M23" s="112"/>
      <c r="N23" s="112"/>
      <c r="O23" s="112"/>
      <c r="Q23" s="150"/>
    </row>
    <row r="24" spans="1:27" s="109" customFormat="1" ht="17.100000000000001" customHeight="1" x14ac:dyDescent="0.2">
      <c r="A24" s="60" t="s">
        <v>35</v>
      </c>
      <c r="M24" s="92"/>
      <c r="N24" s="92"/>
      <c r="O24" s="92"/>
      <c r="Q24" s="150"/>
      <c r="AA24" s="193"/>
    </row>
    <row r="25" spans="1:27" ht="17.100000000000001" customHeight="1" x14ac:dyDescent="0.2">
      <c r="A25" s="62" t="s">
        <v>41</v>
      </c>
      <c r="M25" s="109"/>
      <c r="N25" s="109"/>
      <c r="O25" s="109"/>
    </row>
    <row r="26" spans="1:27" ht="17.100000000000001" customHeight="1" x14ac:dyDescent="0.2">
      <c r="A26" s="135" t="s">
        <v>71</v>
      </c>
      <c r="F26" s="136"/>
      <c r="G26" s="136"/>
      <c r="H26" s="136"/>
      <c r="I26" s="136"/>
    </row>
    <row r="27" spans="1:27" ht="17.100000000000001" customHeight="1" x14ac:dyDescent="0.25">
      <c r="A27" s="62" t="s">
        <v>39</v>
      </c>
      <c r="F27" s="136"/>
      <c r="G27" s="136"/>
      <c r="H27" s="136"/>
      <c r="I27" s="136"/>
      <c r="Q27" s="158"/>
    </row>
    <row r="28" spans="1:27" ht="17.100000000000001" customHeight="1" x14ac:dyDescent="0.2">
      <c r="A28" s="110" t="s">
        <v>48</v>
      </c>
      <c r="I28" s="136"/>
    </row>
    <row r="29" spans="1:27" ht="17.100000000000001" customHeight="1" x14ac:dyDescent="0.2">
      <c r="A29" s="63" t="s">
        <v>40</v>
      </c>
      <c r="I29" s="136"/>
    </row>
    <row r="30" spans="1:27" ht="17.100000000000001" customHeight="1" x14ac:dyDescent="0.2">
      <c r="A30" s="92"/>
    </row>
    <row r="31" spans="1:27" ht="17.100000000000001" customHeight="1" x14ac:dyDescent="0.2">
      <c r="A31" s="92"/>
    </row>
    <row r="32" spans="1:27" ht="17.100000000000001" customHeight="1" x14ac:dyDescent="0.2">
      <c r="A32" s="92"/>
    </row>
    <row r="33" spans="1:1" ht="17.100000000000001" customHeight="1" x14ac:dyDescent="0.2">
      <c r="A33" s="92"/>
    </row>
    <row r="34" spans="1:1" ht="17.100000000000001" customHeight="1" x14ac:dyDescent="0.2">
      <c r="A34" s="92"/>
    </row>
    <row r="35" spans="1:1" ht="17.100000000000001" customHeight="1" x14ac:dyDescent="0.2">
      <c r="A35" s="92"/>
    </row>
    <row r="36" spans="1:1" ht="17.100000000000001" customHeight="1" x14ac:dyDescent="0.2">
      <c r="A36" s="92"/>
    </row>
    <row r="37" spans="1:1" ht="17.100000000000001" customHeight="1" x14ac:dyDescent="0.2">
      <c r="A37" s="92"/>
    </row>
    <row r="38" spans="1:1" ht="17.100000000000001" customHeight="1" x14ac:dyDescent="0.2">
      <c r="A38" s="92"/>
    </row>
    <row r="39" spans="1:1" ht="17.100000000000001" customHeight="1" x14ac:dyDescent="0.2">
      <c r="A39" s="92"/>
    </row>
    <row r="40" spans="1:1" ht="17.100000000000001" customHeight="1" x14ac:dyDescent="0.2">
      <c r="A40" s="92"/>
    </row>
    <row r="41" spans="1:1" ht="17.100000000000001" customHeight="1" x14ac:dyDescent="0.2">
      <c r="A41" s="92"/>
    </row>
    <row r="42" spans="1:1" ht="17.100000000000001" customHeight="1" x14ac:dyDescent="0.2">
      <c r="A42" s="92"/>
    </row>
    <row r="43" spans="1:1" ht="17.100000000000001" customHeight="1" x14ac:dyDescent="0.2">
      <c r="A43" s="92"/>
    </row>
    <row r="44" spans="1:1" ht="17.100000000000001" customHeight="1" x14ac:dyDescent="0.2">
      <c r="A44" s="92"/>
    </row>
    <row r="45" spans="1:1" ht="17.100000000000001" customHeight="1" x14ac:dyDescent="0.2">
      <c r="A45" s="92"/>
    </row>
    <row r="46" spans="1:1" ht="17.100000000000001" customHeight="1" x14ac:dyDescent="0.2">
      <c r="A46" s="92"/>
    </row>
    <row r="47" spans="1:1" ht="17.100000000000001" customHeight="1" x14ac:dyDescent="0.2">
      <c r="A47" s="92"/>
    </row>
    <row r="48" spans="1:1" ht="17.100000000000001" customHeight="1" x14ac:dyDescent="0.2">
      <c r="A48" s="92"/>
    </row>
    <row r="49" spans="1:1" ht="17.100000000000001" customHeight="1" x14ac:dyDescent="0.2">
      <c r="A49" s="92"/>
    </row>
    <row r="50" spans="1:1" ht="17.100000000000001" customHeight="1" x14ac:dyDescent="0.2">
      <c r="A50" s="92"/>
    </row>
    <row r="51" spans="1:1" ht="17.100000000000001" customHeight="1" x14ac:dyDescent="0.2">
      <c r="A51" s="92"/>
    </row>
    <row r="52" spans="1:1" ht="17.100000000000001" customHeight="1" x14ac:dyDescent="0.2">
      <c r="A52" s="92"/>
    </row>
    <row r="53" spans="1:1" ht="17.100000000000001" customHeight="1" x14ac:dyDescent="0.2">
      <c r="A53" s="92"/>
    </row>
    <row r="54" spans="1:1" ht="17.100000000000001" customHeight="1" x14ac:dyDescent="0.2">
      <c r="A54" s="92"/>
    </row>
    <row r="55" spans="1:1" ht="17.100000000000001" customHeight="1" x14ac:dyDescent="0.2">
      <c r="A55" s="92"/>
    </row>
    <row r="56" spans="1:1" ht="17.100000000000001" customHeight="1" x14ac:dyDescent="0.2">
      <c r="A56" s="92"/>
    </row>
    <row r="57" spans="1:1" ht="17.100000000000001" customHeight="1" x14ac:dyDescent="0.2">
      <c r="A57" s="92"/>
    </row>
    <row r="58" spans="1:1" ht="17.100000000000001" customHeight="1" x14ac:dyDescent="0.2">
      <c r="A58" s="92"/>
    </row>
    <row r="59" spans="1:1" ht="17.100000000000001" customHeight="1" x14ac:dyDescent="0.2">
      <c r="A59" s="92"/>
    </row>
    <row r="60" spans="1:1" ht="17.100000000000001" customHeight="1" x14ac:dyDescent="0.2">
      <c r="A60" s="92"/>
    </row>
    <row r="61" spans="1:1" ht="17.100000000000001" customHeight="1" x14ac:dyDescent="0.2">
      <c r="A61" s="92"/>
    </row>
    <row r="62" spans="1:1" ht="17.100000000000001" customHeight="1" x14ac:dyDescent="0.2">
      <c r="A62" s="92"/>
    </row>
    <row r="63" spans="1:1" ht="17.100000000000001" customHeight="1" x14ac:dyDescent="0.2">
      <c r="A63" s="92"/>
    </row>
  </sheetData>
  <mergeCells count="7">
    <mergeCell ref="V4:Y4"/>
    <mergeCell ref="V5:Y5"/>
    <mergeCell ref="A2:D2"/>
    <mergeCell ref="F5:I5"/>
    <mergeCell ref="J5:M5"/>
    <mergeCell ref="N5:Q5"/>
    <mergeCell ref="R5:U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MKH52Q7RF5JS-1303391851-2475</_dlc_DocId>
    <_dlc_DocIdUrl xmlns="3eb395c1-c26a-485a-a474-2edaaa77b21c">
      <Url>https://deps.intra.gov.bn/divisions/DOS/_layouts/15/DocIdRedir.aspx?ID=MKH52Q7RF5JS-1303391851-2475</Url>
      <Description>MKH52Q7RF5JS-1303391851-2475</Description>
    </_dlc_DocIdUrl>
    <SharedWithUsers xmlns="3eb395c1-c26a-485a-a474-2edaaa77b21c">
      <UserInfo>
        <DisplayName>JPES IT HELPDESK</DisplayName>
        <AccountId>855</AccountId>
        <AccountType/>
      </UserInfo>
      <UserInfo>
        <DisplayName>Aqilah Binti Hassan</DisplayName>
        <AccountId>711</AccountId>
        <AccountType/>
      </UserInfo>
      <UserInfo>
        <DisplayName>Bahrum Bin Hj Kadun</DisplayName>
        <AccountId>707</AccountId>
        <AccountType/>
      </UserInfo>
      <UserInfo>
        <DisplayName>Hafizah Binti Hj Janudin</DisplayName>
        <AccountId>718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856A2578-CAC5-4199-B156-F4695DF43F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DBCF0-72C0-4D20-B100-5AB603780459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7f87c9d7-699b-44c5-bfd8-c1d01b466aef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bce80bc-31f1-456e-bae0-275749261b0a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B46DF2-F524-4E98-BEFA-43FAF6C54D26}"/>
</file>

<file path=customXml/itemProps4.xml><?xml version="1.0" encoding="utf-8"?>
<ds:datastoreItem xmlns:ds="http://schemas.openxmlformats.org/officeDocument/2006/customXml" ds:itemID="{88BA275A-4A1E-4BEE-8A6D-6D8303A64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FDI Flows by Components</vt:lpstr>
      <vt:lpstr>FDI Flows by Economic Activity</vt:lpstr>
      <vt:lpstr>FDI Flows by Country</vt:lpstr>
      <vt:lpstr>FDI Stock by Components</vt:lpstr>
      <vt:lpstr>FDI Stock by Economic Activity</vt:lpstr>
      <vt:lpstr>FDI Stock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Norsalina Binti Hj Mat Salleh</dc:creator>
  <cp:lastModifiedBy>mofe\aslina.ahmad</cp:lastModifiedBy>
  <dcterms:created xsi:type="dcterms:W3CDTF">2023-01-07T01:44:59Z</dcterms:created>
  <dcterms:modified xsi:type="dcterms:W3CDTF">2025-03-25T04:02:21Z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4c816255-afaa-46c6-9f94-8b833e2fd62c</vt:lpwstr>
  </property>
</Properties>
</file>