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ttps://d.docs.live.net/993f65a12a59d122/Vital Statistics/Vital Statistics 2024/6. Website/"/>
    </mc:Choice>
  </mc:AlternateContent>
  <xr:revisionPtr revIDLastSave="1" documentId="8_{773788AE-0432-400C-A032-2CE6D39BAA62}" xr6:coauthVersionLast="36" xr6:coauthVersionMax="36" xr10:uidLastSave="{0892CC63-8BB6-4F03-9073-E1249ECA40F3}"/>
  <bookViews>
    <workbookView xWindow="0" yWindow="0" windowWidth="23040" windowHeight="9684" tabRatio="843" xr2:uid="{00000000-000D-0000-FFFF-FFFF00000000}"/>
  </bookViews>
  <sheets>
    <sheet name="Table of contents (live birth)" sheetId="145" r:id="rId1"/>
    <sheet name="T1.1 " sheetId="19" r:id="rId2"/>
    <sheet name="T1.2" sheetId="50" r:id="rId3"/>
    <sheet name="T 1.3(a)" sheetId="121" r:id="rId4"/>
    <sheet name="T1.3(b)" sheetId="122" r:id="rId5"/>
    <sheet name="T1.3(c) " sheetId="123" r:id="rId6"/>
    <sheet name="T1.3(d)" sheetId="124" r:id="rId7"/>
    <sheet name="T1.5" sheetId="125" r:id="rId8"/>
    <sheet name="T1.4" sheetId="126" r:id="rId9"/>
    <sheet name="T1.6" sheetId="127" r:id="rId10"/>
    <sheet name="T1.7(a)" sheetId="128" r:id="rId11"/>
    <sheet name="T1.7(b)" sheetId="129" r:id="rId12"/>
    <sheet name="T1.7(c)" sheetId="130" r:id="rId13"/>
    <sheet name="T1.8(a)" sheetId="131" r:id="rId14"/>
    <sheet name="T1.8(b)" sheetId="132" r:id="rId15"/>
    <sheet name="T1.8(c)" sheetId="133" r:id="rId16"/>
    <sheet name="T1.8(d)" sheetId="134" r:id="rId17"/>
    <sheet name="T1.9" sheetId="135" r:id="rId18"/>
    <sheet name="T1.10(a)" sheetId="136" r:id="rId19"/>
    <sheet name="T1.10(b)" sheetId="137" r:id="rId20"/>
    <sheet name="T1.10(c)" sheetId="138" r:id="rId21"/>
    <sheet name="T1.10(d)" sheetId="139" r:id="rId22"/>
    <sheet name="T1.11" sheetId="140" r:id="rId23"/>
    <sheet name="Table of contents (death)" sheetId="53" r:id="rId24"/>
    <sheet name="T2.1" sheetId="98" r:id="rId25"/>
    <sheet name="T2.2" sheetId="99" r:id="rId26"/>
    <sheet name="T2.3(a)" sheetId="100" r:id="rId27"/>
    <sheet name="T2.3(b)" sheetId="101" r:id="rId28"/>
    <sheet name="T2.3(c)" sheetId="102" r:id="rId29"/>
    <sheet name="T2.3(d)" sheetId="103" r:id="rId30"/>
    <sheet name="T2.4" sheetId="104" r:id="rId31"/>
    <sheet name="T2.4 contd" sheetId="105" r:id="rId32"/>
    <sheet name="T2.5(a)" sheetId="107" r:id="rId33"/>
    <sheet name="T2.5(b)" sheetId="108" r:id="rId34"/>
    <sheet name="T2.5(c)" sheetId="109" r:id="rId35"/>
    <sheet name="T2.5(d)" sheetId="110" r:id="rId36"/>
    <sheet name="T2.5(e)" sheetId="119" r:id="rId37"/>
    <sheet name="T2.5(f)" sheetId="120" r:id="rId38"/>
    <sheet name="T2.6" sheetId="112" r:id="rId39"/>
    <sheet name="T2.7(a)" sheetId="113" r:id="rId40"/>
    <sheet name="T2.7(b)" sheetId="114" r:id="rId41"/>
    <sheet name="T2.7(c)" sheetId="115" r:id="rId42"/>
    <sheet name="T2.7(d)" sheetId="116" r:id="rId43"/>
    <sheet name="T2.8" sheetId="117" r:id="rId44"/>
    <sheet name="T2.9" sheetId="118" r:id="rId45"/>
    <sheet name="Table of contents (marr &amp; div)" sheetId="75" r:id="rId46"/>
    <sheet name="T3.1" sheetId="76" r:id="rId47"/>
    <sheet name="T3.2" sheetId="77" r:id="rId48"/>
    <sheet name="T3.3(a)" sheetId="78" r:id="rId49"/>
    <sheet name="T3.3(b)" sheetId="79" r:id="rId50"/>
    <sheet name="T3.3(c)" sheetId="80" r:id="rId51"/>
    <sheet name="T3.3(d)" sheetId="81" r:id="rId52"/>
    <sheet name="T3.3(e)" sheetId="82" r:id="rId53"/>
    <sheet name="T3.4" sheetId="83" r:id="rId54"/>
    <sheet name="T3.5(a)" sheetId="84" r:id="rId55"/>
    <sheet name="T3.5(b)" sheetId="85" r:id="rId56"/>
    <sheet name="T3.5(c)" sheetId="86" r:id="rId57"/>
    <sheet name="T3.5(d)" sheetId="87" r:id="rId58"/>
    <sheet name="T3.6" sheetId="88" r:id="rId59"/>
    <sheet name="T3.7" sheetId="89" r:id="rId60"/>
    <sheet name="T3.7 continued" sheetId="90" r:id="rId61"/>
    <sheet name="T3.8" sheetId="91" r:id="rId62"/>
    <sheet name="T3.9(a)" sheetId="92" r:id="rId63"/>
    <sheet name="T3.9(b)" sheetId="93" r:id="rId64"/>
    <sheet name="T3.10" sheetId="94" r:id="rId65"/>
    <sheet name="T3.11" sheetId="95" r:id="rId66"/>
    <sheet name="T3.12" sheetId="96" r:id="rId67"/>
  </sheets>
  <externalReferences>
    <externalReference r:id="rId68"/>
  </externalReferences>
  <definedNames>
    <definedName name="_xlnm.Print_Area" localSheetId="3">'T 1.3(a)'!$A$1:$H$35</definedName>
    <definedName name="_xlnm.Print_Area" localSheetId="1">'T1.1 '!$A$1:$H$30</definedName>
    <definedName name="_xlnm.Print_Area" localSheetId="18">'T1.10(a)'!$A$1:$H$59</definedName>
    <definedName name="_xlnm.Print_Area" localSheetId="19">'T1.10(b)'!$A$1:$H$59</definedName>
    <definedName name="_xlnm.Print_Area" localSheetId="20">'T1.10(c)'!$A$1:$H$59</definedName>
    <definedName name="_xlnm.Print_Area" localSheetId="21">'T1.10(d)'!$A$1:$H$59</definedName>
    <definedName name="_xlnm.Print_Area" localSheetId="22">'T1.11'!$A$1:$H$62</definedName>
    <definedName name="_xlnm.Print_Area" localSheetId="2">'T1.2'!$A$1:$H$34</definedName>
    <definedName name="_xlnm.Print_Area" localSheetId="4">'T1.3(b)'!$A$1:$H$35</definedName>
    <definedName name="_xlnm.Print_Area" localSheetId="5">'T1.3(c) '!$A$1:$H$35</definedName>
    <definedName name="_xlnm.Print_Area" localSheetId="6">'T1.3(d)'!$A$1:$H$35</definedName>
    <definedName name="_xlnm.Print_Area" localSheetId="8">'T1.4'!$A$1:$H$34</definedName>
    <definedName name="_xlnm.Print_Area" localSheetId="7">'T1.5'!$A$1:$H$54</definedName>
    <definedName name="_xlnm.Print_Area" localSheetId="9">'T1.6'!$A$1:$H$54</definedName>
    <definedName name="_xlnm.Print_Area" localSheetId="10">'T1.7(a)'!$A$1:$H$55</definedName>
    <definedName name="_xlnm.Print_Area" localSheetId="11">'T1.7(b)'!$A$1:$H$55</definedName>
    <definedName name="_xlnm.Print_Area" localSheetId="12">'T1.7(c)'!$A$1:$H$55</definedName>
    <definedName name="_xlnm.Print_Area" localSheetId="13">'T1.8(a)'!$A$1:$H$55</definedName>
    <definedName name="_xlnm.Print_Area" localSheetId="14">'T1.8(b)'!$A$1:$H$55</definedName>
    <definedName name="_xlnm.Print_Area" localSheetId="15">'T1.8(c)'!$A$1:$H$55</definedName>
    <definedName name="_xlnm.Print_Area" localSheetId="16">'T1.8(d)'!$A$1:$H$55</definedName>
    <definedName name="_xlnm.Print_Area" localSheetId="17">'T1.9'!$A$1:$H$58</definedName>
    <definedName name="_xlnm.Print_Area" localSheetId="25">'T2.2'!$A$1:$H$30</definedName>
    <definedName name="_xlnm.Print_Area" localSheetId="30">'T2.4'!$A$1:$G$33</definedName>
    <definedName name="_xlnm.Print_Area" localSheetId="31">'T2.4 contd'!$A$1:$G$57</definedName>
    <definedName name="_xlnm.Print_Area" localSheetId="32">'T2.5(a)'!$A$1:$G$55</definedName>
    <definedName name="_xlnm.Print_Area" localSheetId="33">'T2.5(b)'!$A$1:$G$55</definedName>
    <definedName name="_xlnm.Print_Area" localSheetId="34">'T2.5(c)'!$A$1:$G$52</definedName>
    <definedName name="_xlnm.Print_Area" localSheetId="35">'T2.5(d)'!$A$1:$G$52</definedName>
    <definedName name="_xlnm.Print_Area" localSheetId="36">'T2.5(e)'!$A$1:$G$53</definedName>
    <definedName name="_xlnm.Print_Area" localSheetId="38">'T2.6'!$A$1:$H$58</definedName>
    <definedName name="_xlnm.Print_Area" localSheetId="39">'T2.7(a)'!$A$1:$H$59</definedName>
    <definedName name="_xlnm.Print_Area" localSheetId="40">'T2.7(b)'!$A$1:$H$59</definedName>
    <definedName name="_xlnm.Print_Area" localSheetId="41">'T2.7(c)'!$A$1:$H$59</definedName>
    <definedName name="_xlnm.Print_Area" localSheetId="42">'T2.7(d)'!$A$1:$H$59</definedName>
    <definedName name="_xlnm.Print_Area" localSheetId="43">'T2.8'!$A$1:$G$51</definedName>
    <definedName name="_xlnm.Print_Area" localSheetId="44">'T2.9'!$A$1:$G$51</definedName>
    <definedName name="_xlnm.Print_Area" localSheetId="46">'T3.1'!$A$1:$G$38</definedName>
    <definedName name="_xlnm.Print_Area" localSheetId="64">'T3.10'!$A$1:$G$58</definedName>
    <definedName name="_xlnm.Print_Area" localSheetId="65">'T3.11'!$A$1:$G$61</definedName>
    <definedName name="_xlnm.Print_Area" localSheetId="66">'T3.12'!$A$1:$G$61</definedName>
    <definedName name="_xlnm.Print_Area" localSheetId="47">'T3.2'!$A$1:$G$74</definedName>
    <definedName name="_xlnm.Print_Area" localSheetId="48">'T3.3(a)'!$A$1:$H$75</definedName>
    <definedName name="_xlnm.Print_Area" localSheetId="49">'T3.3(b)'!$A$1:$G$75</definedName>
    <definedName name="_xlnm.Print_Area" localSheetId="50">'T3.3(c)'!$A$1:$G$75</definedName>
    <definedName name="_xlnm.Print_Area" localSheetId="51">'T3.3(d)'!$A$1:$G$75</definedName>
    <definedName name="_xlnm.Print_Area" localSheetId="52">'T3.3(e)'!$A$1:$G$75</definedName>
    <definedName name="_xlnm.Print_Area" localSheetId="53">'T3.4'!$A$1:$G$74</definedName>
    <definedName name="_xlnm.Print_Area" localSheetId="54">'T3.5(a)'!$A$1:$G$75</definedName>
    <definedName name="_xlnm.Print_Area" localSheetId="55">'T3.5(b)'!$A$1:$G$75</definedName>
    <definedName name="_xlnm.Print_Area" localSheetId="56">'T3.5(c)'!$A$1:$G$75</definedName>
    <definedName name="_xlnm.Print_Area" localSheetId="57">'T3.5(d)'!$A$1:$G$75</definedName>
    <definedName name="_xlnm.Print_Area" localSheetId="58">'T3.6'!$A$1:$G$67</definedName>
    <definedName name="_xlnm.Print_Area" localSheetId="59">'T3.7'!$A$1:$G$51</definedName>
    <definedName name="_xlnm.Print_Area" localSheetId="60">'T3.7 continued'!$A$1:$G$52</definedName>
    <definedName name="_xlnm.Print_Area" localSheetId="61">'T3.8'!$A$1:$G$69</definedName>
    <definedName name="_xlnm.Print_Area" localSheetId="62">'T3.9(a)'!$A$1:$G$70</definedName>
    <definedName name="_xlnm.Print_Area" localSheetId="63">'T3.9(b)'!$A$1:$G$26</definedName>
    <definedName name="_xlnm.Print_Area" localSheetId="23">'Table of contents (death)'!$A$1:$C$45</definedName>
    <definedName name="_xlnm.Print_Area" localSheetId="0">'Table of contents (live birth)'!$A$1:$C$52</definedName>
    <definedName name="_xlnm.Print_Area" localSheetId="45">'Table of contents (marr &amp; div)'!$A$1:$C$56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19" l="1"/>
  <c r="G45" i="119"/>
  <c r="G40" i="119"/>
  <c r="G36" i="119"/>
  <c r="G31" i="119"/>
  <c r="G28" i="119"/>
  <c r="G25" i="119"/>
  <c r="G22" i="119"/>
  <c r="G19" i="119"/>
  <c r="G16" i="119"/>
  <c r="G12" i="119"/>
  <c r="G8" i="119"/>
  <c r="F40" i="119"/>
  <c r="F8" i="119"/>
  <c r="C40" i="119"/>
  <c r="C36" i="119"/>
  <c r="C31" i="119"/>
  <c r="C28" i="119"/>
  <c r="C25" i="119"/>
  <c r="C22" i="119"/>
  <c r="C19" i="119"/>
  <c r="C16" i="119"/>
  <c r="C12" i="119"/>
  <c r="C8" i="119"/>
  <c r="C45" i="119" l="1"/>
  <c r="G48" i="120" l="1"/>
  <c r="G45" i="120"/>
  <c r="G40" i="120"/>
  <c r="G35" i="120"/>
  <c r="G31" i="120"/>
  <c r="G28" i="120"/>
  <c r="G25" i="120"/>
  <c r="G22" i="120"/>
  <c r="G19" i="120"/>
  <c r="G16" i="120"/>
  <c r="G12" i="120"/>
  <c r="G8" i="120"/>
  <c r="E48" i="120"/>
  <c r="D48" i="120"/>
  <c r="F8" i="120"/>
  <c r="G51" i="134" l="1"/>
  <c r="F51" i="134"/>
  <c r="E51" i="134"/>
  <c r="D51" i="134"/>
  <c r="G50" i="134"/>
  <c r="F50" i="134"/>
  <c r="E50" i="134"/>
  <c r="D50" i="134"/>
  <c r="F49" i="134"/>
  <c r="G44" i="134"/>
  <c r="F44" i="134"/>
  <c r="E44" i="134"/>
  <c r="E49" i="134" s="1"/>
  <c r="D44" i="134"/>
  <c r="D49" i="134" s="1"/>
  <c r="C44" i="134"/>
  <c r="C49" i="134" s="1"/>
  <c r="G40" i="134"/>
  <c r="F40" i="134"/>
  <c r="E40" i="134"/>
  <c r="D40" i="134"/>
  <c r="C40" i="134"/>
  <c r="G36" i="134"/>
  <c r="F36" i="134"/>
  <c r="E36" i="134"/>
  <c r="D36" i="134"/>
  <c r="C36" i="134"/>
  <c r="G32" i="134"/>
  <c r="F32" i="134"/>
  <c r="E32" i="134"/>
  <c r="D32" i="134"/>
  <c r="C32" i="134"/>
  <c r="G28" i="134"/>
  <c r="F28" i="134"/>
  <c r="E28" i="134"/>
  <c r="D28" i="134"/>
  <c r="C28" i="134"/>
  <c r="G24" i="134"/>
  <c r="F24" i="134"/>
  <c r="E24" i="134"/>
  <c r="D24" i="134"/>
  <c r="C24" i="134"/>
  <c r="C22" i="134"/>
  <c r="C51" i="134" s="1"/>
  <c r="C21" i="134"/>
  <c r="C20" i="134" s="1"/>
  <c r="G20" i="134"/>
  <c r="F20" i="134"/>
  <c r="E20" i="134"/>
  <c r="D20" i="134"/>
  <c r="G16" i="134"/>
  <c r="F16" i="134"/>
  <c r="E16" i="134"/>
  <c r="D16" i="134"/>
  <c r="C16" i="134"/>
  <c r="G12" i="134"/>
  <c r="F12" i="134"/>
  <c r="E12" i="134"/>
  <c r="D12" i="134"/>
  <c r="C12" i="134"/>
  <c r="G8" i="134"/>
  <c r="F8" i="134"/>
  <c r="E8" i="134"/>
  <c r="D8" i="134"/>
  <c r="C8" i="134"/>
  <c r="H51" i="134"/>
  <c r="H50" i="134"/>
  <c r="H44" i="134"/>
  <c r="H40" i="134"/>
  <c r="H36" i="134"/>
  <c r="H32" i="134"/>
  <c r="H28" i="134"/>
  <c r="H24" i="134"/>
  <c r="H20" i="134"/>
  <c r="H16" i="134"/>
  <c r="H12" i="134"/>
  <c r="H8" i="134"/>
  <c r="G42" i="96"/>
  <c r="G24" i="96"/>
  <c r="G7" i="96"/>
  <c r="G42" i="95"/>
  <c r="G24" i="95"/>
  <c r="G7" i="95"/>
  <c r="G40" i="94"/>
  <c r="G23" i="94"/>
  <c r="G7" i="94"/>
  <c r="G8" i="93"/>
  <c r="G56" i="92"/>
  <c r="G44" i="92"/>
  <c r="G32" i="92"/>
  <c r="G20" i="92"/>
  <c r="G8" i="92"/>
  <c r="G55" i="91"/>
  <c r="G43" i="91"/>
  <c r="G31" i="91"/>
  <c r="G19" i="91"/>
  <c r="G7" i="91"/>
  <c r="G36" i="90"/>
  <c r="G21" i="90"/>
  <c r="G7" i="90"/>
  <c r="G35" i="89"/>
  <c r="G21" i="89"/>
  <c r="G7" i="89"/>
  <c r="G63" i="88"/>
  <c r="G62" i="88"/>
  <c r="G61" i="88"/>
  <c r="G60" i="88"/>
  <c r="G59" i="88"/>
  <c r="G58" i="88"/>
  <c r="G57" i="88"/>
  <c r="G56" i="88"/>
  <c r="G55" i="88"/>
  <c r="G54" i="88"/>
  <c r="G53" i="88"/>
  <c r="G52" i="88"/>
  <c r="G51" i="88" s="1"/>
  <c r="G36" i="88"/>
  <c r="G22" i="88"/>
  <c r="G8" i="88"/>
  <c r="G71" i="85"/>
  <c r="G70" i="85"/>
  <c r="G69" i="85"/>
  <c r="G68" i="85"/>
  <c r="G67" i="85"/>
  <c r="G66" i="85"/>
  <c r="G65" i="85"/>
  <c r="G64" i="85"/>
  <c r="G63" i="85"/>
  <c r="G62" i="85"/>
  <c r="G61" i="85"/>
  <c r="G60" i="85"/>
  <c r="G57" i="85" s="1"/>
  <c r="G59" i="85"/>
  <c r="G58" i="85"/>
  <c r="G40" i="85"/>
  <c r="G24" i="85"/>
  <c r="G8" i="85"/>
  <c r="G57" i="86"/>
  <c r="G40" i="86"/>
  <c r="G24" i="86"/>
  <c r="G8" i="86"/>
  <c r="G71" i="87"/>
  <c r="G70" i="87"/>
  <c r="G69" i="87"/>
  <c r="G68" i="87"/>
  <c r="G67" i="87"/>
  <c r="G66" i="87"/>
  <c r="G65" i="87"/>
  <c r="G64" i="87"/>
  <c r="G63" i="87"/>
  <c r="G62" i="87"/>
  <c r="G61" i="87"/>
  <c r="G60" i="87"/>
  <c r="G59" i="87"/>
  <c r="G58" i="87"/>
  <c r="G40" i="87"/>
  <c r="G57" i="87" s="1"/>
  <c r="G24" i="87"/>
  <c r="G8" i="87"/>
  <c r="G71" i="84"/>
  <c r="G70" i="84"/>
  <c r="G69" i="84"/>
  <c r="G68" i="84"/>
  <c r="G67" i="84"/>
  <c r="G66" i="84"/>
  <c r="G65" i="84"/>
  <c r="G64" i="84"/>
  <c r="G63" i="84"/>
  <c r="G62" i="84"/>
  <c r="G61" i="84"/>
  <c r="G60" i="84"/>
  <c r="G59" i="84"/>
  <c r="G58" i="84"/>
  <c r="G40" i="84"/>
  <c r="G57" i="84" s="1"/>
  <c r="G24" i="84"/>
  <c r="G8" i="84"/>
  <c r="G56" i="83"/>
  <c r="G39" i="83"/>
  <c r="G23" i="83"/>
  <c r="G7" i="83"/>
  <c r="G71" i="82"/>
  <c r="G70" i="82"/>
  <c r="G69" i="82"/>
  <c r="G68" i="82"/>
  <c r="G67" i="82"/>
  <c r="G66" i="82"/>
  <c r="G65" i="82"/>
  <c r="G64" i="82"/>
  <c r="G63" i="82"/>
  <c r="G62" i="82"/>
  <c r="G61" i="82"/>
  <c r="G60" i="82"/>
  <c r="G57" i="82" s="1"/>
  <c r="G59" i="82"/>
  <c r="G58" i="82"/>
  <c r="G40" i="82"/>
  <c r="G24" i="82"/>
  <c r="G8" i="82"/>
  <c r="G71" i="81"/>
  <c r="G70" i="81"/>
  <c r="G69" i="81"/>
  <c r="G68" i="81"/>
  <c r="G67" i="81"/>
  <c r="G66" i="81"/>
  <c r="G65" i="81"/>
  <c r="G64" i="81"/>
  <c r="G63" i="81"/>
  <c r="G62" i="81"/>
  <c r="G61" i="81"/>
  <c r="G60" i="81"/>
  <c r="G59" i="81"/>
  <c r="G58" i="81"/>
  <c r="G57" i="81" s="1"/>
  <c r="G40" i="81"/>
  <c r="G24" i="81"/>
  <c r="G8" i="81"/>
  <c r="G71" i="80"/>
  <c r="G70" i="80"/>
  <c r="G69" i="80"/>
  <c r="G68" i="80"/>
  <c r="G67" i="80"/>
  <c r="G66" i="80"/>
  <c r="G65" i="80"/>
  <c r="G64" i="80"/>
  <c r="G63" i="80"/>
  <c r="G62" i="80"/>
  <c r="G61" i="80"/>
  <c r="G60" i="80"/>
  <c r="G57" i="80" s="1"/>
  <c r="G59" i="80"/>
  <c r="G58" i="80"/>
  <c r="G40" i="80"/>
  <c r="G24" i="80"/>
  <c r="G8" i="80"/>
  <c r="G71" i="79"/>
  <c r="G70" i="79"/>
  <c r="G69" i="79"/>
  <c r="G68" i="79"/>
  <c r="G67" i="79"/>
  <c r="G66" i="79"/>
  <c r="G65" i="79"/>
  <c r="G64" i="79"/>
  <c r="G63" i="79"/>
  <c r="G62" i="79"/>
  <c r="G61" i="79"/>
  <c r="G60" i="79"/>
  <c r="G57" i="79" s="1"/>
  <c r="G59" i="79"/>
  <c r="G58" i="79"/>
  <c r="G40" i="79"/>
  <c r="G24" i="79"/>
  <c r="G8" i="79"/>
  <c r="H71" i="78"/>
  <c r="H70" i="78"/>
  <c r="H69" i="78"/>
  <c r="H68" i="78"/>
  <c r="H67" i="78"/>
  <c r="H66" i="78"/>
  <c r="H65" i="78"/>
  <c r="H64" i="78"/>
  <c r="H63" i="78"/>
  <c r="H62" i="78"/>
  <c r="H61" i="78"/>
  <c r="H60" i="78"/>
  <c r="H59" i="78"/>
  <c r="H57" i="78" s="1"/>
  <c r="H58" i="78"/>
  <c r="H40" i="78"/>
  <c r="H24" i="78"/>
  <c r="H8" i="78"/>
  <c r="G70" i="77"/>
  <c r="G69" i="77"/>
  <c r="G68" i="77"/>
  <c r="G67" i="77"/>
  <c r="G66" i="77"/>
  <c r="G65" i="77"/>
  <c r="G64" i="77"/>
  <c r="G63" i="77"/>
  <c r="G62" i="77"/>
  <c r="G61" i="77"/>
  <c r="G60" i="77"/>
  <c r="G59" i="77"/>
  <c r="G56" i="77" s="1"/>
  <c r="G58" i="77"/>
  <c r="G57" i="77"/>
  <c r="G39" i="77"/>
  <c r="G23" i="77"/>
  <c r="G7" i="77"/>
  <c r="G34" i="76"/>
  <c r="G33" i="76"/>
  <c r="G32" i="76"/>
  <c r="G31" i="76"/>
  <c r="G30" i="76"/>
  <c r="G29" i="76" s="1"/>
  <c r="G21" i="76"/>
  <c r="G14" i="76"/>
  <c r="G7" i="76"/>
  <c r="G35" i="118"/>
  <c r="F35" i="118"/>
  <c r="E35" i="118"/>
  <c r="D35" i="118"/>
  <c r="C35" i="118"/>
  <c r="B35" i="118"/>
  <c r="G21" i="118"/>
  <c r="F21" i="118"/>
  <c r="E21" i="118"/>
  <c r="D21" i="118"/>
  <c r="C21" i="118"/>
  <c r="B21" i="118"/>
  <c r="E19" i="118"/>
  <c r="D19" i="118"/>
  <c r="C19" i="118"/>
  <c r="B19" i="118"/>
  <c r="E18" i="118"/>
  <c r="D18" i="118"/>
  <c r="C18" i="118"/>
  <c r="B18" i="118"/>
  <c r="E17" i="118"/>
  <c r="D17" i="118"/>
  <c r="C17" i="118"/>
  <c r="B17" i="118"/>
  <c r="E16" i="118"/>
  <c r="D16" i="118"/>
  <c r="C16" i="118"/>
  <c r="B16" i="118"/>
  <c r="E15" i="118"/>
  <c r="D15" i="118"/>
  <c r="C15" i="118"/>
  <c r="B15" i="118"/>
  <c r="E14" i="118"/>
  <c r="D14" i="118"/>
  <c r="C14" i="118"/>
  <c r="B14" i="118"/>
  <c r="E13" i="118"/>
  <c r="D13" i="118"/>
  <c r="C13" i="118"/>
  <c r="B13" i="118"/>
  <c r="E12" i="118"/>
  <c r="D12" i="118"/>
  <c r="C12" i="118"/>
  <c r="B12" i="118"/>
  <c r="E11" i="118"/>
  <c r="D11" i="118"/>
  <c r="C11" i="118"/>
  <c r="B11" i="118"/>
  <c r="E10" i="118"/>
  <c r="D10" i="118"/>
  <c r="C10" i="118"/>
  <c r="B10" i="118"/>
  <c r="E9" i="118"/>
  <c r="D9" i="118"/>
  <c r="C9" i="118"/>
  <c r="B9" i="118"/>
  <c r="E8" i="118"/>
  <c r="E7" i="118" s="1"/>
  <c r="D8" i="118"/>
  <c r="D7" i="118" s="1"/>
  <c r="C8" i="118"/>
  <c r="C7" i="118" s="1"/>
  <c r="B8" i="118"/>
  <c r="B7" i="118" s="1"/>
  <c r="G7" i="118"/>
  <c r="F7" i="118"/>
  <c r="G35" i="117"/>
  <c r="F35" i="117"/>
  <c r="E35" i="117"/>
  <c r="D35" i="117"/>
  <c r="C35" i="117"/>
  <c r="B35" i="117"/>
  <c r="G21" i="117"/>
  <c r="F21" i="117"/>
  <c r="E21" i="117"/>
  <c r="D21" i="117"/>
  <c r="C21" i="117"/>
  <c r="B21" i="117"/>
  <c r="E19" i="117"/>
  <c r="D19" i="117"/>
  <c r="C19" i="117"/>
  <c r="B19" i="117"/>
  <c r="E18" i="117"/>
  <c r="D18" i="117"/>
  <c r="C18" i="117"/>
  <c r="B18" i="117"/>
  <c r="E17" i="117"/>
  <c r="D17" i="117"/>
  <c r="C17" i="117"/>
  <c r="B17" i="117"/>
  <c r="E16" i="117"/>
  <c r="D16" i="117"/>
  <c r="C16" i="117"/>
  <c r="B16" i="117"/>
  <c r="E15" i="117"/>
  <c r="D15" i="117"/>
  <c r="C15" i="117"/>
  <c r="B15" i="117"/>
  <c r="E14" i="117"/>
  <c r="D14" i="117"/>
  <c r="C14" i="117"/>
  <c r="B14" i="117"/>
  <c r="E13" i="117"/>
  <c r="D13" i="117"/>
  <c r="C13" i="117"/>
  <c r="B13" i="117"/>
  <c r="E12" i="117"/>
  <c r="D12" i="117"/>
  <c r="C12" i="117"/>
  <c r="B12" i="117"/>
  <c r="E11" i="117"/>
  <c r="D11" i="117"/>
  <c r="C11" i="117"/>
  <c r="B11" i="117"/>
  <c r="E10" i="117"/>
  <c r="D10" i="117"/>
  <c r="C10" i="117"/>
  <c r="B10" i="117"/>
  <c r="E9" i="117"/>
  <c r="D9" i="117"/>
  <c r="C9" i="117"/>
  <c r="B9" i="117"/>
  <c r="E8" i="117"/>
  <c r="E7" i="117" s="1"/>
  <c r="D8" i="117"/>
  <c r="D7" i="117" s="1"/>
  <c r="C8" i="117"/>
  <c r="C7" i="117" s="1"/>
  <c r="B8" i="117"/>
  <c r="B7" i="117" s="1"/>
  <c r="G7" i="117"/>
  <c r="F7" i="117"/>
  <c r="H55" i="116"/>
  <c r="G55" i="116"/>
  <c r="F55" i="116"/>
  <c r="E55" i="116"/>
  <c r="D55" i="116"/>
  <c r="C55" i="116"/>
  <c r="H54" i="116"/>
  <c r="G54" i="116"/>
  <c r="F54" i="116"/>
  <c r="E54" i="116"/>
  <c r="D54" i="116"/>
  <c r="C54" i="116"/>
  <c r="H48" i="116"/>
  <c r="H53" i="116" s="1"/>
  <c r="G48" i="116"/>
  <c r="G53" i="116" s="1"/>
  <c r="F48" i="116"/>
  <c r="F53" i="116" s="1"/>
  <c r="E48" i="116"/>
  <c r="E53" i="116" s="1"/>
  <c r="D48" i="116"/>
  <c r="D53" i="116" s="1"/>
  <c r="C48" i="116"/>
  <c r="C53" i="116" s="1"/>
  <c r="H44" i="116"/>
  <c r="G44" i="116"/>
  <c r="F44" i="116"/>
  <c r="E44" i="116"/>
  <c r="D44" i="116"/>
  <c r="C44" i="116"/>
  <c r="H40" i="116"/>
  <c r="G40" i="116"/>
  <c r="F40" i="116"/>
  <c r="E40" i="116"/>
  <c r="D40" i="116"/>
  <c r="C40" i="116"/>
  <c r="H36" i="116"/>
  <c r="G36" i="116"/>
  <c r="F36" i="116"/>
  <c r="E36" i="116"/>
  <c r="D36" i="116"/>
  <c r="C36" i="116"/>
  <c r="H32" i="116"/>
  <c r="G32" i="116"/>
  <c r="F32" i="116"/>
  <c r="E32" i="116"/>
  <c r="D32" i="116"/>
  <c r="C32" i="116"/>
  <c r="H28" i="116"/>
  <c r="G28" i="116"/>
  <c r="F28" i="116"/>
  <c r="E28" i="116"/>
  <c r="D28" i="116"/>
  <c r="C28" i="116"/>
  <c r="H24" i="116"/>
  <c r="G24" i="116"/>
  <c r="F24" i="116"/>
  <c r="E24" i="116"/>
  <c r="D24" i="116"/>
  <c r="C24" i="116"/>
  <c r="H20" i="116"/>
  <c r="G20" i="116"/>
  <c r="F20" i="116"/>
  <c r="E20" i="116"/>
  <c r="D20" i="116"/>
  <c r="C20" i="116"/>
  <c r="H16" i="116"/>
  <c r="G16" i="116"/>
  <c r="F16" i="116"/>
  <c r="E16" i="116"/>
  <c r="D16" i="116"/>
  <c r="C16" i="116"/>
  <c r="H12" i="116"/>
  <c r="G12" i="116"/>
  <c r="F12" i="116"/>
  <c r="E12" i="116"/>
  <c r="D12" i="116"/>
  <c r="C12" i="116"/>
  <c r="H8" i="116"/>
  <c r="G8" i="116"/>
  <c r="F8" i="116"/>
  <c r="E8" i="116"/>
  <c r="D8" i="116"/>
  <c r="C8" i="116"/>
  <c r="H55" i="115"/>
  <c r="G55" i="115"/>
  <c r="F55" i="115"/>
  <c r="E55" i="115"/>
  <c r="D55" i="115"/>
  <c r="C55" i="115"/>
  <c r="H54" i="115"/>
  <c r="G54" i="115"/>
  <c r="F54" i="115"/>
  <c r="E54" i="115"/>
  <c r="D54" i="115"/>
  <c r="C54" i="115"/>
  <c r="H48" i="115"/>
  <c r="H53" i="115" s="1"/>
  <c r="G48" i="115"/>
  <c r="G53" i="115" s="1"/>
  <c r="F48" i="115"/>
  <c r="F53" i="115" s="1"/>
  <c r="E48" i="115"/>
  <c r="E53" i="115" s="1"/>
  <c r="D48" i="115"/>
  <c r="D53" i="115" s="1"/>
  <c r="C48" i="115"/>
  <c r="C53" i="115" s="1"/>
  <c r="H44" i="115"/>
  <c r="G44" i="115"/>
  <c r="F44" i="115"/>
  <c r="E44" i="115"/>
  <c r="D44" i="115"/>
  <c r="C44" i="115"/>
  <c r="H40" i="115"/>
  <c r="G40" i="115"/>
  <c r="F40" i="115"/>
  <c r="E40" i="115"/>
  <c r="D40" i="115"/>
  <c r="C40" i="115"/>
  <c r="H36" i="115"/>
  <c r="G36" i="115"/>
  <c r="F36" i="115"/>
  <c r="E36" i="115"/>
  <c r="D36" i="115"/>
  <c r="C36" i="115"/>
  <c r="H32" i="115"/>
  <c r="G32" i="115"/>
  <c r="F32" i="115"/>
  <c r="E32" i="115"/>
  <c r="D32" i="115"/>
  <c r="C32" i="115"/>
  <c r="H28" i="115"/>
  <c r="G28" i="115"/>
  <c r="F28" i="115"/>
  <c r="E28" i="115"/>
  <c r="D28" i="115"/>
  <c r="C28" i="115"/>
  <c r="H24" i="115"/>
  <c r="G24" i="115"/>
  <c r="F24" i="115"/>
  <c r="E24" i="115"/>
  <c r="D24" i="115"/>
  <c r="C24" i="115"/>
  <c r="H20" i="115"/>
  <c r="G20" i="115"/>
  <c r="F20" i="115"/>
  <c r="E20" i="115"/>
  <c r="D20" i="115"/>
  <c r="C20" i="115"/>
  <c r="H16" i="115"/>
  <c r="G16" i="115"/>
  <c r="F16" i="115"/>
  <c r="E16" i="115"/>
  <c r="D16" i="115"/>
  <c r="C16" i="115"/>
  <c r="H12" i="115"/>
  <c r="G12" i="115"/>
  <c r="F12" i="115"/>
  <c r="E12" i="115"/>
  <c r="D12" i="115"/>
  <c r="C12" i="115"/>
  <c r="H8" i="115"/>
  <c r="G8" i="115"/>
  <c r="F8" i="115"/>
  <c r="E8" i="115"/>
  <c r="D8" i="115"/>
  <c r="C8" i="115"/>
  <c r="H55" i="114"/>
  <c r="G55" i="114"/>
  <c r="F55" i="114"/>
  <c r="E55" i="114"/>
  <c r="D55" i="114"/>
  <c r="C55" i="114"/>
  <c r="H54" i="114"/>
  <c r="G54" i="114"/>
  <c r="F54" i="114"/>
  <c r="E54" i="114"/>
  <c r="D54" i="114"/>
  <c r="C54" i="114"/>
  <c r="H48" i="114"/>
  <c r="H53" i="114" s="1"/>
  <c r="G48" i="114"/>
  <c r="G53" i="114" s="1"/>
  <c r="F48" i="114"/>
  <c r="F53" i="114" s="1"/>
  <c r="E48" i="114"/>
  <c r="E53" i="114" s="1"/>
  <c r="D48" i="114"/>
  <c r="D53" i="114" s="1"/>
  <c r="C48" i="114"/>
  <c r="C53" i="114" s="1"/>
  <c r="H44" i="114"/>
  <c r="G44" i="114"/>
  <c r="F44" i="114"/>
  <c r="E44" i="114"/>
  <c r="D44" i="114"/>
  <c r="C44" i="114"/>
  <c r="H40" i="114"/>
  <c r="G40" i="114"/>
  <c r="F40" i="114"/>
  <c r="E40" i="114"/>
  <c r="D40" i="114"/>
  <c r="C40" i="114"/>
  <c r="H36" i="114"/>
  <c r="G36" i="114"/>
  <c r="F36" i="114"/>
  <c r="E36" i="114"/>
  <c r="D36" i="114"/>
  <c r="C36" i="114"/>
  <c r="H32" i="114"/>
  <c r="G32" i="114"/>
  <c r="F32" i="114"/>
  <c r="E32" i="114"/>
  <c r="D32" i="114"/>
  <c r="C32" i="114"/>
  <c r="H28" i="114"/>
  <c r="G28" i="114"/>
  <c r="F28" i="114"/>
  <c r="E28" i="114"/>
  <c r="D28" i="114"/>
  <c r="C28" i="114"/>
  <c r="H24" i="114"/>
  <c r="G24" i="114"/>
  <c r="F24" i="114"/>
  <c r="E24" i="114"/>
  <c r="D24" i="114"/>
  <c r="C24" i="114"/>
  <c r="H20" i="114"/>
  <c r="G20" i="114"/>
  <c r="F20" i="114"/>
  <c r="E20" i="114"/>
  <c r="D20" i="114"/>
  <c r="C20" i="114"/>
  <c r="H16" i="114"/>
  <c r="G16" i="114"/>
  <c r="F16" i="114"/>
  <c r="E16" i="114"/>
  <c r="D16" i="114"/>
  <c r="C16" i="114"/>
  <c r="H12" i="114"/>
  <c r="G12" i="114"/>
  <c r="F12" i="114"/>
  <c r="E12" i="114"/>
  <c r="D12" i="114"/>
  <c r="C12" i="114"/>
  <c r="H8" i="114"/>
  <c r="G8" i="114"/>
  <c r="F8" i="114"/>
  <c r="E8" i="114"/>
  <c r="D8" i="114"/>
  <c r="C8" i="114"/>
  <c r="H55" i="113"/>
  <c r="F55" i="113"/>
  <c r="E55" i="113"/>
  <c r="D55" i="113"/>
  <c r="C55" i="113"/>
  <c r="H54" i="113"/>
  <c r="F54" i="113"/>
  <c r="E54" i="113"/>
  <c r="D54" i="113"/>
  <c r="C54" i="113"/>
  <c r="G50" i="113"/>
  <c r="G55" i="113" s="1"/>
  <c r="G49" i="113"/>
  <c r="G54" i="113" s="1"/>
  <c r="H48" i="113"/>
  <c r="H53" i="113" s="1"/>
  <c r="G48" i="113"/>
  <c r="G46" i="113" s="1"/>
  <c r="G45" i="113" s="1"/>
  <c r="G44" i="113" s="1"/>
  <c r="F48" i="113"/>
  <c r="F53" i="113" s="1"/>
  <c r="E48" i="113"/>
  <c r="E53" i="113" s="1"/>
  <c r="D48" i="113"/>
  <c r="C48" i="113"/>
  <c r="H44" i="113"/>
  <c r="F44" i="113"/>
  <c r="E44" i="113"/>
  <c r="D44" i="113"/>
  <c r="D53" i="113" s="1"/>
  <c r="C44" i="113"/>
  <c r="C53" i="113" s="1"/>
  <c r="H40" i="113"/>
  <c r="G40" i="113"/>
  <c r="F40" i="113"/>
  <c r="E40" i="113"/>
  <c r="D40" i="113"/>
  <c r="C40" i="113"/>
  <c r="H36" i="113"/>
  <c r="G36" i="113"/>
  <c r="F36" i="113"/>
  <c r="E36" i="113"/>
  <c r="D36" i="113"/>
  <c r="C36" i="113"/>
  <c r="H32" i="113"/>
  <c r="G32" i="113"/>
  <c r="F32" i="113"/>
  <c r="E32" i="113"/>
  <c r="D32" i="113"/>
  <c r="C32" i="113"/>
  <c r="H28" i="113"/>
  <c r="G28" i="113"/>
  <c r="F28" i="113"/>
  <c r="E28" i="113"/>
  <c r="D28" i="113"/>
  <c r="C28" i="113"/>
  <c r="H24" i="113"/>
  <c r="G24" i="113"/>
  <c r="F24" i="113"/>
  <c r="E24" i="113"/>
  <c r="D24" i="113"/>
  <c r="C24" i="113"/>
  <c r="H20" i="113"/>
  <c r="G20" i="113"/>
  <c r="F20" i="113"/>
  <c r="E20" i="113"/>
  <c r="D20" i="113"/>
  <c r="C20" i="113"/>
  <c r="H16" i="113"/>
  <c r="F16" i="113"/>
  <c r="E16" i="113"/>
  <c r="D16" i="113"/>
  <c r="C16" i="113"/>
  <c r="H12" i="113"/>
  <c r="F12" i="113"/>
  <c r="E12" i="113"/>
  <c r="D12" i="113"/>
  <c r="C12" i="113"/>
  <c r="H8" i="113"/>
  <c r="G8" i="113"/>
  <c r="F8" i="113"/>
  <c r="E8" i="113"/>
  <c r="D8" i="113"/>
  <c r="C8" i="113"/>
  <c r="H54" i="112"/>
  <c r="G54" i="112"/>
  <c r="F54" i="112"/>
  <c r="E54" i="112"/>
  <c r="D54" i="112"/>
  <c r="C54" i="112"/>
  <c r="H53" i="112"/>
  <c r="G53" i="112"/>
  <c r="F53" i="112"/>
  <c r="E53" i="112"/>
  <c r="D53" i="112"/>
  <c r="C53" i="112"/>
  <c r="H52" i="112"/>
  <c r="G52" i="112"/>
  <c r="F52" i="112"/>
  <c r="E52" i="112"/>
  <c r="C49" i="112"/>
  <c r="C48" i="112"/>
  <c r="H47" i="112"/>
  <c r="G47" i="112"/>
  <c r="F47" i="112"/>
  <c r="E47" i="112"/>
  <c r="D47" i="112"/>
  <c r="C47" i="112"/>
  <c r="D45" i="112"/>
  <c r="C45" i="112"/>
  <c r="D44" i="112"/>
  <c r="C44" i="112"/>
  <c r="H43" i="112"/>
  <c r="G43" i="112"/>
  <c r="F43" i="112"/>
  <c r="E43" i="112"/>
  <c r="D43" i="112"/>
  <c r="C43" i="112"/>
  <c r="D41" i="112"/>
  <c r="C41" i="112"/>
  <c r="D40" i="112"/>
  <c r="C40" i="112"/>
  <c r="H39" i="112"/>
  <c r="G39" i="112"/>
  <c r="F39" i="112"/>
  <c r="E39" i="112"/>
  <c r="D39" i="112"/>
  <c r="C39" i="112"/>
  <c r="D37" i="112"/>
  <c r="C37" i="112"/>
  <c r="D36" i="112"/>
  <c r="C36" i="112"/>
  <c r="H35" i="112"/>
  <c r="G35" i="112"/>
  <c r="F35" i="112"/>
  <c r="E35" i="112"/>
  <c r="D35" i="112"/>
  <c r="D52" i="112" s="1"/>
  <c r="C35" i="112"/>
  <c r="C52" i="112" s="1"/>
  <c r="D33" i="112"/>
  <c r="C33" i="112"/>
  <c r="D32" i="112"/>
  <c r="C32" i="112"/>
  <c r="H31" i="112"/>
  <c r="G31" i="112"/>
  <c r="F31" i="112"/>
  <c r="E31" i="112"/>
  <c r="D31" i="112"/>
  <c r="C31" i="112"/>
  <c r="D29" i="112"/>
  <c r="D28" i="112"/>
  <c r="C28" i="112"/>
  <c r="H27" i="112"/>
  <c r="G27" i="112"/>
  <c r="F27" i="112"/>
  <c r="E27" i="112"/>
  <c r="D27" i="112"/>
  <c r="C27" i="112"/>
  <c r="D25" i="112"/>
  <c r="C25" i="112"/>
  <c r="D24" i="112"/>
  <c r="C24" i="112"/>
  <c r="H23" i="112"/>
  <c r="G23" i="112"/>
  <c r="F23" i="112"/>
  <c r="E23" i="112"/>
  <c r="D23" i="112"/>
  <c r="C23" i="112"/>
  <c r="D21" i="112"/>
  <c r="C21" i="112"/>
  <c r="D20" i="112"/>
  <c r="C20" i="112"/>
  <c r="H19" i="112"/>
  <c r="G19" i="112"/>
  <c r="F19" i="112"/>
  <c r="E19" i="112"/>
  <c r="D19" i="112"/>
  <c r="C19" i="112"/>
  <c r="D17" i="112"/>
  <c r="C17" i="112"/>
  <c r="D16" i="112"/>
  <c r="C16" i="112"/>
  <c r="H15" i="112"/>
  <c r="G15" i="112"/>
  <c r="F15" i="112"/>
  <c r="E15" i="112"/>
  <c r="D15" i="112"/>
  <c r="C15" i="112"/>
  <c r="D13" i="112"/>
  <c r="C13" i="112"/>
  <c r="D12" i="112"/>
  <c r="C12" i="112"/>
  <c r="H11" i="112"/>
  <c r="G11" i="112"/>
  <c r="F11" i="112"/>
  <c r="E11" i="112"/>
  <c r="D11" i="112"/>
  <c r="C11" i="112"/>
  <c r="D9" i="112"/>
  <c r="C9" i="112"/>
  <c r="D8" i="112"/>
  <c r="C8" i="112"/>
  <c r="H7" i="112"/>
  <c r="G7" i="112"/>
  <c r="F7" i="112"/>
  <c r="E7" i="112"/>
  <c r="D7" i="112"/>
  <c r="C7" i="112"/>
  <c r="G31" i="105"/>
  <c r="F31" i="105"/>
  <c r="E31" i="105"/>
  <c r="D31" i="105"/>
  <c r="C31" i="105"/>
  <c r="B31" i="105"/>
  <c r="G7" i="105"/>
  <c r="F7" i="105"/>
  <c r="E7" i="105"/>
  <c r="D7" i="105"/>
  <c r="C7" i="105"/>
  <c r="B7" i="105"/>
  <c r="H27" i="103"/>
  <c r="G27" i="103"/>
  <c r="F27" i="103"/>
  <c r="E27" i="103"/>
  <c r="D27" i="103"/>
  <c r="C27" i="103"/>
  <c r="H26" i="103"/>
  <c r="G26" i="103"/>
  <c r="F26" i="103"/>
  <c r="E26" i="103"/>
  <c r="D26" i="103"/>
  <c r="C26" i="103"/>
  <c r="H20" i="103"/>
  <c r="H25" i="103" s="1"/>
  <c r="G20" i="103"/>
  <c r="G25" i="103" s="1"/>
  <c r="F20" i="103"/>
  <c r="F25" i="103" s="1"/>
  <c r="E20" i="103"/>
  <c r="E25" i="103" s="1"/>
  <c r="D20" i="103"/>
  <c r="D25" i="103" s="1"/>
  <c r="C20" i="103"/>
  <c r="C25" i="103" s="1"/>
  <c r="H16" i="103"/>
  <c r="G16" i="103"/>
  <c r="F16" i="103"/>
  <c r="E16" i="103"/>
  <c r="D16" i="103"/>
  <c r="C16" i="103"/>
  <c r="H12" i="103"/>
  <c r="G12" i="103"/>
  <c r="F12" i="103"/>
  <c r="E12" i="103"/>
  <c r="D12" i="103"/>
  <c r="C12" i="103"/>
  <c r="H8" i="103"/>
  <c r="F8" i="103"/>
  <c r="E8" i="103"/>
  <c r="D8" i="103"/>
  <c r="C8" i="103"/>
  <c r="H27" i="102"/>
  <c r="G27" i="102"/>
  <c r="F27" i="102"/>
  <c r="E27" i="102"/>
  <c r="D27" i="102"/>
  <c r="C27" i="102"/>
  <c r="H26" i="102"/>
  <c r="G26" i="102"/>
  <c r="F26" i="102"/>
  <c r="E26" i="102"/>
  <c r="D26" i="102"/>
  <c r="C26" i="102"/>
  <c r="H20" i="102"/>
  <c r="H25" i="102" s="1"/>
  <c r="G20" i="102"/>
  <c r="G25" i="102" s="1"/>
  <c r="F20" i="102"/>
  <c r="F25" i="102" s="1"/>
  <c r="E20" i="102"/>
  <c r="E25" i="102" s="1"/>
  <c r="D20" i="102"/>
  <c r="D25" i="102" s="1"/>
  <c r="C20" i="102"/>
  <c r="C25" i="102" s="1"/>
  <c r="H16" i="102"/>
  <c r="G16" i="102"/>
  <c r="F16" i="102"/>
  <c r="E16" i="102"/>
  <c r="D16" i="102"/>
  <c r="C16" i="102"/>
  <c r="H12" i="102"/>
  <c r="G12" i="102"/>
  <c r="F12" i="102"/>
  <c r="E12" i="102"/>
  <c r="D12" i="102"/>
  <c r="C12" i="102"/>
  <c r="H8" i="102"/>
  <c r="G8" i="102"/>
  <c r="F8" i="102"/>
  <c r="E8" i="102"/>
  <c r="D8" i="102"/>
  <c r="C8" i="102"/>
  <c r="H27" i="101"/>
  <c r="G27" i="101"/>
  <c r="F27" i="101"/>
  <c r="E27" i="101"/>
  <c r="D27" i="101"/>
  <c r="C27" i="101"/>
  <c r="H26" i="101"/>
  <c r="G26" i="101"/>
  <c r="F26" i="101"/>
  <c r="E26" i="101"/>
  <c r="D26" i="101"/>
  <c r="C26" i="101"/>
  <c r="H20" i="101"/>
  <c r="H25" i="101" s="1"/>
  <c r="G20" i="101"/>
  <c r="G25" i="101" s="1"/>
  <c r="F20" i="101"/>
  <c r="F25" i="101" s="1"/>
  <c r="E20" i="101"/>
  <c r="E25" i="101" s="1"/>
  <c r="D20" i="101"/>
  <c r="D25" i="101" s="1"/>
  <c r="C20" i="101"/>
  <c r="C25" i="101" s="1"/>
  <c r="H16" i="101"/>
  <c r="G16" i="101"/>
  <c r="F16" i="101"/>
  <c r="E16" i="101"/>
  <c r="D16" i="101"/>
  <c r="C16" i="101"/>
  <c r="H12" i="101"/>
  <c r="G12" i="101"/>
  <c r="F12" i="101"/>
  <c r="E12" i="101"/>
  <c r="D12" i="101"/>
  <c r="C12" i="101"/>
  <c r="H8" i="101"/>
  <c r="G8" i="101"/>
  <c r="F8" i="101"/>
  <c r="E8" i="101"/>
  <c r="D8" i="101"/>
  <c r="C8" i="101"/>
  <c r="H27" i="100"/>
  <c r="G27" i="100"/>
  <c r="F27" i="100"/>
  <c r="E27" i="100"/>
  <c r="D27" i="100"/>
  <c r="C27" i="100"/>
  <c r="H26" i="100"/>
  <c r="G26" i="100"/>
  <c r="F26" i="100"/>
  <c r="E26" i="100"/>
  <c r="D26" i="100"/>
  <c r="C26" i="100"/>
  <c r="H20" i="100"/>
  <c r="H25" i="100" s="1"/>
  <c r="G20" i="100"/>
  <c r="G25" i="100" s="1"/>
  <c r="F20" i="100"/>
  <c r="F25" i="100" s="1"/>
  <c r="E20" i="100"/>
  <c r="E25" i="100" s="1"/>
  <c r="D20" i="100"/>
  <c r="D25" i="100" s="1"/>
  <c r="C20" i="100"/>
  <c r="C25" i="100" s="1"/>
  <c r="H16" i="100"/>
  <c r="G16" i="100"/>
  <c r="F16" i="100"/>
  <c r="E16" i="100"/>
  <c r="D16" i="100"/>
  <c r="C16" i="100"/>
  <c r="H12" i="100"/>
  <c r="G12" i="100"/>
  <c r="F12" i="100"/>
  <c r="E12" i="100"/>
  <c r="D12" i="100"/>
  <c r="C12" i="100"/>
  <c r="H8" i="100"/>
  <c r="G8" i="100"/>
  <c r="F8" i="100"/>
  <c r="E8" i="100"/>
  <c r="D8" i="100"/>
  <c r="C8" i="100"/>
  <c r="H26" i="99"/>
  <c r="G26" i="99"/>
  <c r="F26" i="99"/>
  <c r="E26" i="99"/>
  <c r="H25" i="99"/>
  <c r="G25" i="99"/>
  <c r="F25" i="99"/>
  <c r="E25" i="99"/>
  <c r="D25" i="99"/>
  <c r="C25" i="99"/>
  <c r="D21" i="99"/>
  <c r="C21" i="99"/>
  <c r="D20" i="99"/>
  <c r="D19" i="99" s="1"/>
  <c r="C20" i="99"/>
  <c r="C19" i="99" s="1"/>
  <c r="H19" i="99"/>
  <c r="H24" i="99" s="1"/>
  <c r="G19" i="99"/>
  <c r="G24" i="99" s="1"/>
  <c r="F19" i="99"/>
  <c r="F24" i="99" s="1"/>
  <c r="E19" i="99"/>
  <c r="C17" i="99"/>
  <c r="C16" i="99"/>
  <c r="H15" i="99"/>
  <c r="G15" i="99"/>
  <c r="F15" i="99"/>
  <c r="E15" i="99"/>
  <c r="C15" i="99"/>
  <c r="C13" i="99"/>
  <c r="C11" i="99" s="1"/>
  <c r="C12" i="99"/>
  <c r="H11" i="99"/>
  <c r="G11" i="99"/>
  <c r="F11" i="99"/>
  <c r="E11" i="99"/>
  <c r="D9" i="99"/>
  <c r="D26" i="99" s="1"/>
  <c r="C9" i="99"/>
  <c r="C26" i="99" s="1"/>
  <c r="D8" i="99"/>
  <c r="D7" i="99" s="1"/>
  <c r="D24" i="99" s="1"/>
  <c r="C8" i="99"/>
  <c r="C7" i="99" s="1"/>
  <c r="C24" i="99" s="1"/>
  <c r="H7" i="99"/>
  <c r="G7" i="99"/>
  <c r="F7" i="99"/>
  <c r="E7" i="99"/>
  <c r="E24" i="99" s="1"/>
  <c r="H26" i="98"/>
  <c r="G26" i="98"/>
  <c r="F26" i="98"/>
  <c r="E26" i="98"/>
  <c r="D26" i="98"/>
  <c r="C26" i="98"/>
  <c r="H25" i="98"/>
  <c r="G25" i="98"/>
  <c r="F25" i="98"/>
  <c r="E25" i="98"/>
  <c r="D25" i="98"/>
  <c r="C25" i="98"/>
  <c r="H19" i="98"/>
  <c r="G19" i="98"/>
  <c r="F19" i="98"/>
  <c r="E19" i="98"/>
  <c r="D19" i="98"/>
  <c r="H15" i="98"/>
  <c r="G15" i="98"/>
  <c r="F15" i="98"/>
  <c r="E15" i="98"/>
  <c r="D15" i="98"/>
  <c r="C15" i="98"/>
  <c r="H11" i="98"/>
  <c r="G11" i="98"/>
  <c r="G24" i="98" s="1"/>
  <c r="F11" i="98"/>
  <c r="E11" i="98"/>
  <c r="D11" i="98"/>
  <c r="C11" i="98"/>
  <c r="C24" i="98" s="1"/>
  <c r="H7" i="98"/>
  <c r="H24" i="98" s="1"/>
  <c r="G7" i="98"/>
  <c r="F7" i="98"/>
  <c r="F24" i="98" s="1"/>
  <c r="E7" i="98"/>
  <c r="E24" i="98" s="1"/>
  <c r="D7" i="98"/>
  <c r="D24" i="98" s="1"/>
  <c r="C7" i="98"/>
  <c r="C31" i="120"/>
  <c r="C45" i="120"/>
  <c r="F34" i="76"/>
  <c r="E34" i="76"/>
  <c r="D34" i="76"/>
  <c r="C34" i="76"/>
  <c r="B34" i="76"/>
  <c r="F33" i="76"/>
  <c r="E33" i="76"/>
  <c r="D33" i="76"/>
  <c r="C33" i="76"/>
  <c r="B33" i="76"/>
  <c r="F32" i="76"/>
  <c r="E32" i="76"/>
  <c r="D32" i="76"/>
  <c r="C32" i="76"/>
  <c r="B32" i="76"/>
  <c r="F31" i="76"/>
  <c r="E31" i="76"/>
  <c r="D31" i="76"/>
  <c r="C31" i="76"/>
  <c r="B31" i="76"/>
  <c r="F30" i="76"/>
  <c r="E30" i="76"/>
  <c r="D30" i="76"/>
  <c r="C30" i="76"/>
  <c r="B30" i="76"/>
  <c r="F21" i="76"/>
  <c r="E21" i="76"/>
  <c r="D21" i="76"/>
  <c r="C21" i="76"/>
  <c r="B21" i="76"/>
  <c r="F14" i="76"/>
  <c r="E14" i="76"/>
  <c r="D14" i="76"/>
  <c r="C14" i="76"/>
  <c r="F7" i="76"/>
  <c r="E7" i="76"/>
  <c r="D7" i="76"/>
  <c r="C7" i="76"/>
  <c r="B7" i="76"/>
  <c r="F70" i="77"/>
  <c r="E70" i="77"/>
  <c r="D70" i="77"/>
  <c r="F69" i="77"/>
  <c r="E69" i="77"/>
  <c r="D69" i="77"/>
  <c r="F68" i="77"/>
  <c r="E68" i="77"/>
  <c r="D68" i="77"/>
  <c r="F67" i="77"/>
  <c r="E67" i="77"/>
  <c r="D67" i="77"/>
  <c r="F66" i="77"/>
  <c r="E66" i="77"/>
  <c r="D66" i="77"/>
  <c r="F65" i="77"/>
  <c r="E65" i="77"/>
  <c r="D65" i="77"/>
  <c r="F64" i="77"/>
  <c r="E64" i="77"/>
  <c r="D64" i="77"/>
  <c r="F63" i="77"/>
  <c r="E63" i="77"/>
  <c r="D63" i="77"/>
  <c r="F62" i="77"/>
  <c r="E62" i="77"/>
  <c r="D62" i="77"/>
  <c r="F61" i="77"/>
  <c r="E61" i="77"/>
  <c r="D61" i="77"/>
  <c r="F60" i="77"/>
  <c r="E60" i="77"/>
  <c r="D60" i="77"/>
  <c r="F59" i="77"/>
  <c r="E59" i="77"/>
  <c r="D59" i="77"/>
  <c r="F58" i="77"/>
  <c r="F56" i="77" s="1"/>
  <c r="E58" i="77"/>
  <c r="E56" i="77" s="1"/>
  <c r="D58" i="77"/>
  <c r="F57" i="77"/>
  <c r="E57" i="77"/>
  <c r="D57" i="77"/>
  <c r="C53" i="77"/>
  <c r="B53" i="77"/>
  <c r="C52" i="77"/>
  <c r="B52" i="77"/>
  <c r="C51" i="77"/>
  <c r="B51" i="77"/>
  <c r="C50" i="77"/>
  <c r="C67" i="77" s="1"/>
  <c r="B50" i="77"/>
  <c r="B67" i="77" s="1"/>
  <c r="C49" i="77"/>
  <c r="B49" i="77"/>
  <c r="C48" i="77"/>
  <c r="B48" i="77"/>
  <c r="C47" i="77"/>
  <c r="B47" i="77"/>
  <c r="C46" i="77"/>
  <c r="B46" i="77"/>
  <c r="C45" i="77"/>
  <c r="B45" i="77"/>
  <c r="C44" i="77"/>
  <c r="B44" i="77"/>
  <c r="B61" i="77" s="1"/>
  <c r="C43" i="77"/>
  <c r="B43" i="77"/>
  <c r="C42" i="77"/>
  <c r="B42" i="77"/>
  <c r="C41" i="77"/>
  <c r="B41" i="77"/>
  <c r="C40" i="77"/>
  <c r="B40" i="77"/>
  <c r="F39" i="77"/>
  <c r="E39" i="77"/>
  <c r="D39" i="77"/>
  <c r="C37" i="77"/>
  <c r="B37" i="77"/>
  <c r="C36" i="77"/>
  <c r="B36" i="77"/>
  <c r="C35" i="77"/>
  <c r="B35" i="77"/>
  <c r="C34" i="77"/>
  <c r="B34" i="77"/>
  <c r="C33" i="77"/>
  <c r="B33" i="77"/>
  <c r="C32" i="77"/>
  <c r="B32" i="77"/>
  <c r="C31" i="77"/>
  <c r="B31" i="77"/>
  <c r="C30" i="77"/>
  <c r="B30" i="77"/>
  <c r="C29" i="77"/>
  <c r="B29" i="77"/>
  <c r="C28" i="77"/>
  <c r="B28" i="77"/>
  <c r="C27" i="77"/>
  <c r="B27" i="77"/>
  <c r="C26" i="77"/>
  <c r="B26" i="77"/>
  <c r="C25" i="77"/>
  <c r="B25" i="77"/>
  <c r="C24" i="77"/>
  <c r="B24" i="77"/>
  <c r="F23" i="77"/>
  <c r="E23" i="77"/>
  <c r="D23" i="77"/>
  <c r="C21" i="77"/>
  <c r="B21" i="77"/>
  <c r="C20" i="77"/>
  <c r="B20" i="77"/>
  <c r="C19" i="77"/>
  <c r="C68" i="77" s="1"/>
  <c r="B19" i="77"/>
  <c r="B68" i="77" s="1"/>
  <c r="C18" i="77"/>
  <c r="B18" i="77"/>
  <c r="C17" i="77"/>
  <c r="B17" i="77"/>
  <c r="C16" i="77"/>
  <c r="B16" i="77"/>
  <c r="C15" i="77"/>
  <c r="B15" i="77"/>
  <c r="C14" i="77"/>
  <c r="B14" i="77"/>
  <c r="C13" i="77"/>
  <c r="B13" i="77"/>
  <c r="C12" i="77"/>
  <c r="B12" i="77"/>
  <c r="C11" i="77"/>
  <c r="B11" i="77"/>
  <c r="C10" i="77"/>
  <c r="B10" i="77"/>
  <c r="C9" i="77"/>
  <c r="B9" i="77"/>
  <c r="C8" i="77"/>
  <c r="B8" i="77"/>
  <c r="F7" i="77"/>
  <c r="E7" i="77"/>
  <c r="D7" i="77"/>
  <c r="G71" i="78"/>
  <c r="F71" i="78"/>
  <c r="E71" i="78"/>
  <c r="D71" i="78"/>
  <c r="C71" i="78"/>
  <c r="B71" i="78"/>
  <c r="G70" i="78"/>
  <c r="F70" i="78"/>
  <c r="E70" i="78"/>
  <c r="D70" i="78"/>
  <c r="C70" i="78"/>
  <c r="B70" i="78"/>
  <c r="G69" i="78"/>
  <c r="F69" i="78"/>
  <c r="E69" i="78"/>
  <c r="D69" i="78"/>
  <c r="C69" i="78"/>
  <c r="B69" i="78"/>
  <c r="G68" i="78"/>
  <c r="F68" i="78"/>
  <c r="E68" i="78"/>
  <c r="D68" i="78"/>
  <c r="C68" i="78"/>
  <c r="B68" i="78"/>
  <c r="G67" i="78"/>
  <c r="F67" i="78"/>
  <c r="E67" i="78"/>
  <c r="D67" i="78"/>
  <c r="C67" i="78"/>
  <c r="B67" i="78"/>
  <c r="G66" i="78"/>
  <c r="F66" i="78"/>
  <c r="E66" i="78"/>
  <c r="D66" i="78"/>
  <c r="C66" i="78"/>
  <c r="B66" i="78"/>
  <c r="G65" i="78"/>
  <c r="F65" i="78"/>
  <c r="E65" i="78"/>
  <c r="D65" i="78"/>
  <c r="C65" i="78"/>
  <c r="B65" i="78"/>
  <c r="G64" i="78"/>
  <c r="F64" i="78"/>
  <c r="E64" i="78"/>
  <c r="D64" i="78"/>
  <c r="C64" i="78"/>
  <c r="B64" i="78"/>
  <c r="G63" i="78"/>
  <c r="F63" i="78"/>
  <c r="E63" i="78"/>
  <c r="D63" i="78"/>
  <c r="C63" i="78"/>
  <c r="B63" i="78"/>
  <c r="G62" i="78"/>
  <c r="F62" i="78"/>
  <c r="E62" i="78"/>
  <c r="D62" i="78"/>
  <c r="C62" i="78"/>
  <c r="B62" i="78"/>
  <c r="G61" i="78"/>
  <c r="F61" i="78"/>
  <c r="E61" i="78"/>
  <c r="D61" i="78"/>
  <c r="C61" i="78"/>
  <c r="B61" i="78"/>
  <c r="G60" i="78"/>
  <c r="F60" i="78"/>
  <c r="E60" i="78"/>
  <c r="D60" i="78"/>
  <c r="C60" i="78"/>
  <c r="B60" i="78"/>
  <c r="G59" i="78"/>
  <c r="F59" i="78"/>
  <c r="E59" i="78"/>
  <c r="D59" i="78"/>
  <c r="C59" i="78"/>
  <c r="B59" i="78"/>
  <c r="G58" i="78"/>
  <c r="G57" i="78" s="1"/>
  <c r="F58" i="78"/>
  <c r="F57" i="78" s="1"/>
  <c r="E58" i="78"/>
  <c r="D58" i="78"/>
  <c r="D57" i="78" s="1"/>
  <c r="C58" i="78"/>
  <c r="C57" i="78" s="1"/>
  <c r="B58" i="78"/>
  <c r="G40" i="78"/>
  <c r="F40" i="78"/>
  <c r="E40" i="78"/>
  <c r="D40" i="78"/>
  <c r="C40" i="78"/>
  <c r="B40" i="78"/>
  <c r="G24" i="78"/>
  <c r="F24" i="78"/>
  <c r="E24" i="78"/>
  <c r="D24" i="78"/>
  <c r="C24" i="78"/>
  <c r="B24" i="78"/>
  <c r="G8" i="78"/>
  <c r="F8" i="78"/>
  <c r="E8" i="78"/>
  <c r="D8" i="78"/>
  <c r="C8" i="78"/>
  <c r="B8" i="78"/>
  <c r="F71" i="79"/>
  <c r="E71" i="79"/>
  <c r="D71" i="79"/>
  <c r="C71" i="79"/>
  <c r="B71" i="79"/>
  <c r="F70" i="79"/>
  <c r="E70" i="79"/>
  <c r="D70" i="79"/>
  <c r="C70" i="79"/>
  <c r="B70" i="79"/>
  <c r="F69" i="79"/>
  <c r="E69" i="79"/>
  <c r="D69" i="79"/>
  <c r="C69" i="79"/>
  <c r="B69" i="79"/>
  <c r="F68" i="79"/>
  <c r="E68" i="79"/>
  <c r="D68" i="79"/>
  <c r="C68" i="79"/>
  <c r="B68" i="79"/>
  <c r="F67" i="79"/>
  <c r="E67" i="79"/>
  <c r="D67" i="79"/>
  <c r="C67" i="79"/>
  <c r="B67" i="79"/>
  <c r="F66" i="79"/>
  <c r="E66" i="79"/>
  <c r="D66" i="79"/>
  <c r="C66" i="79"/>
  <c r="B66" i="79"/>
  <c r="F65" i="79"/>
  <c r="E65" i="79"/>
  <c r="D65" i="79"/>
  <c r="C65" i="79"/>
  <c r="B65" i="79"/>
  <c r="F64" i="79"/>
  <c r="E64" i="79"/>
  <c r="D64" i="79"/>
  <c r="C64" i="79"/>
  <c r="B64" i="79"/>
  <c r="F63" i="79"/>
  <c r="E63" i="79"/>
  <c r="D63" i="79"/>
  <c r="C63" i="79"/>
  <c r="B63" i="79"/>
  <c r="F62" i="79"/>
  <c r="E62" i="79"/>
  <c r="D62" i="79"/>
  <c r="C62" i="79"/>
  <c r="B62" i="79"/>
  <c r="F61" i="79"/>
  <c r="E61" i="79"/>
  <c r="D61" i="79"/>
  <c r="C61" i="79"/>
  <c r="B61" i="79"/>
  <c r="F60" i="79"/>
  <c r="E60" i="79"/>
  <c r="D60" i="79"/>
  <c r="C60" i="79"/>
  <c r="B60" i="79"/>
  <c r="F59" i="79"/>
  <c r="E59" i="79"/>
  <c r="E57" i="79" s="1"/>
  <c r="D59" i="79"/>
  <c r="C59" i="79"/>
  <c r="B59" i="79"/>
  <c r="F58" i="79"/>
  <c r="E58" i="79"/>
  <c r="D58" i="79"/>
  <c r="C58" i="79"/>
  <c r="B58" i="79"/>
  <c r="F40" i="79"/>
  <c r="E40" i="79"/>
  <c r="D40" i="79"/>
  <c r="C40" i="79"/>
  <c r="B40" i="79"/>
  <c r="F24" i="79"/>
  <c r="E24" i="79"/>
  <c r="D24" i="79"/>
  <c r="C24" i="79"/>
  <c r="B24" i="79"/>
  <c r="F8" i="79"/>
  <c r="E8" i="79"/>
  <c r="D8" i="79"/>
  <c r="C8" i="79"/>
  <c r="B8" i="79"/>
  <c r="F71" i="80"/>
  <c r="E71" i="80"/>
  <c r="D71" i="80"/>
  <c r="C71" i="80"/>
  <c r="B71" i="80"/>
  <c r="F70" i="80"/>
  <c r="E70" i="80"/>
  <c r="D70" i="80"/>
  <c r="C70" i="80"/>
  <c r="B70" i="80"/>
  <c r="F69" i="80"/>
  <c r="E69" i="80"/>
  <c r="D69" i="80"/>
  <c r="C69" i="80"/>
  <c r="B69" i="80"/>
  <c r="F68" i="80"/>
  <c r="E68" i="80"/>
  <c r="D68" i="80"/>
  <c r="C68" i="80"/>
  <c r="B68" i="80"/>
  <c r="F67" i="80"/>
  <c r="E67" i="80"/>
  <c r="D67" i="80"/>
  <c r="C67" i="80"/>
  <c r="B67" i="80"/>
  <c r="F66" i="80"/>
  <c r="E66" i="80"/>
  <c r="D66" i="80"/>
  <c r="C66" i="80"/>
  <c r="B66" i="80"/>
  <c r="F65" i="80"/>
  <c r="E65" i="80"/>
  <c r="D65" i="80"/>
  <c r="C65" i="80"/>
  <c r="B65" i="80"/>
  <c r="F64" i="80"/>
  <c r="E64" i="80"/>
  <c r="D64" i="80"/>
  <c r="C64" i="80"/>
  <c r="B64" i="80"/>
  <c r="F63" i="80"/>
  <c r="E63" i="80"/>
  <c r="D63" i="80"/>
  <c r="C63" i="80"/>
  <c r="B63" i="80"/>
  <c r="F62" i="80"/>
  <c r="E62" i="80"/>
  <c r="D62" i="80"/>
  <c r="C62" i="80"/>
  <c r="B62" i="80"/>
  <c r="F61" i="80"/>
  <c r="E61" i="80"/>
  <c r="D61" i="80"/>
  <c r="C61" i="80"/>
  <c r="B61" i="80"/>
  <c r="F60" i="80"/>
  <c r="E60" i="80"/>
  <c r="D60" i="80"/>
  <c r="C60" i="80"/>
  <c r="B60" i="80"/>
  <c r="F59" i="80"/>
  <c r="E59" i="80"/>
  <c r="E57" i="80" s="1"/>
  <c r="D59" i="80"/>
  <c r="C59" i="80"/>
  <c r="B59" i="80"/>
  <c r="F58" i="80"/>
  <c r="E58" i="80"/>
  <c r="D58" i="80"/>
  <c r="C58" i="80"/>
  <c r="B58" i="80"/>
  <c r="F40" i="80"/>
  <c r="E40" i="80"/>
  <c r="D40" i="80"/>
  <c r="C40" i="80"/>
  <c r="B40" i="80"/>
  <c r="F24" i="80"/>
  <c r="E24" i="80"/>
  <c r="D24" i="80"/>
  <c r="C24" i="80"/>
  <c r="B24" i="80"/>
  <c r="F8" i="80"/>
  <c r="E8" i="80"/>
  <c r="D8" i="80"/>
  <c r="C8" i="80"/>
  <c r="B8" i="80"/>
  <c r="F71" i="81"/>
  <c r="E71" i="81"/>
  <c r="D71" i="81"/>
  <c r="C71" i="81"/>
  <c r="B71" i="81"/>
  <c r="F70" i="81"/>
  <c r="E70" i="81"/>
  <c r="D70" i="81"/>
  <c r="C70" i="81"/>
  <c r="B70" i="81"/>
  <c r="F69" i="81"/>
  <c r="E69" i="81"/>
  <c r="D69" i="81"/>
  <c r="C69" i="81"/>
  <c r="B69" i="81"/>
  <c r="F68" i="81"/>
  <c r="E68" i="81"/>
  <c r="D68" i="81"/>
  <c r="C68" i="81"/>
  <c r="B68" i="81"/>
  <c r="F67" i="81"/>
  <c r="E67" i="81"/>
  <c r="D67" i="81"/>
  <c r="C67" i="81"/>
  <c r="B67" i="81"/>
  <c r="F66" i="81"/>
  <c r="E66" i="81"/>
  <c r="D66" i="81"/>
  <c r="C66" i="81"/>
  <c r="B66" i="81"/>
  <c r="F65" i="81"/>
  <c r="E65" i="81"/>
  <c r="D65" i="81"/>
  <c r="C65" i="81"/>
  <c r="B65" i="81"/>
  <c r="F64" i="81"/>
  <c r="E64" i="81"/>
  <c r="E57" i="81" s="1"/>
  <c r="D64" i="81"/>
  <c r="C64" i="81"/>
  <c r="B64" i="81"/>
  <c r="F63" i="81"/>
  <c r="E63" i="81"/>
  <c r="D63" i="81"/>
  <c r="C63" i="81"/>
  <c r="B63" i="81"/>
  <c r="F62" i="81"/>
  <c r="E62" i="81"/>
  <c r="D62" i="81"/>
  <c r="C62" i="81"/>
  <c r="B62" i="81"/>
  <c r="F61" i="81"/>
  <c r="E61" i="81"/>
  <c r="D61" i="81"/>
  <c r="C61" i="81"/>
  <c r="B61" i="81"/>
  <c r="F60" i="81"/>
  <c r="E60" i="81"/>
  <c r="D60" i="81"/>
  <c r="C60" i="81"/>
  <c r="B60" i="81"/>
  <c r="F59" i="81"/>
  <c r="E59" i="81"/>
  <c r="D59" i="81"/>
  <c r="C59" i="81"/>
  <c r="B59" i="81"/>
  <c r="F58" i="81"/>
  <c r="E58" i="81"/>
  <c r="D58" i="81"/>
  <c r="C58" i="81"/>
  <c r="B58" i="81"/>
  <c r="F40" i="81"/>
  <c r="E40" i="81"/>
  <c r="D40" i="81"/>
  <c r="C40" i="81"/>
  <c r="B40" i="81"/>
  <c r="F24" i="81"/>
  <c r="E24" i="81"/>
  <c r="D24" i="81"/>
  <c r="C24" i="81"/>
  <c r="B24" i="81"/>
  <c r="F8" i="81"/>
  <c r="E8" i="81"/>
  <c r="D8" i="81"/>
  <c r="C8" i="81"/>
  <c r="B8" i="81"/>
  <c r="F71" i="82"/>
  <c r="E71" i="82"/>
  <c r="D71" i="82"/>
  <c r="C71" i="82"/>
  <c r="B71" i="82"/>
  <c r="F70" i="82"/>
  <c r="E70" i="82"/>
  <c r="D70" i="82"/>
  <c r="C70" i="82"/>
  <c r="B70" i="82"/>
  <c r="F69" i="82"/>
  <c r="E69" i="82"/>
  <c r="D69" i="82"/>
  <c r="C69" i="82"/>
  <c r="B69" i="82"/>
  <c r="F68" i="82"/>
  <c r="E68" i="82"/>
  <c r="D68" i="82"/>
  <c r="C68" i="82"/>
  <c r="B68" i="82"/>
  <c r="F67" i="82"/>
  <c r="E67" i="82"/>
  <c r="D67" i="82"/>
  <c r="C67" i="82"/>
  <c r="B67" i="82"/>
  <c r="F66" i="82"/>
  <c r="E66" i="82"/>
  <c r="D66" i="82"/>
  <c r="C66" i="82"/>
  <c r="B66" i="82"/>
  <c r="F65" i="82"/>
  <c r="E65" i="82"/>
  <c r="D65" i="82"/>
  <c r="C65" i="82"/>
  <c r="B65" i="82"/>
  <c r="F64" i="82"/>
  <c r="E64" i="82"/>
  <c r="D64" i="82"/>
  <c r="C64" i="82"/>
  <c r="B64" i="82"/>
  <c r="F63" i="82"/>
  <c r="E63" i="82"/>
  <c r="D63" i="82"/>
  <c r="C63" i="82"/>
  <c r="B63" i="82"/>
  <c r="F62" i="82"/>
  <c r="E62" i="82"/>
  <c r="D62" i="82"/>
  <c r="C62" i="82"/>
  <c r="B62" i="82"/>
  <c r="F61" i="82"/>
  <c r="E61" i="82"/>
  <c r="D61" i="82"/>
  <c r="C61" i="82"/>
  <c r="B61" i="82"/>
  <c r="F60" i="82"/>
  <c r="E60" i="82"/>
  <c r="D60" i="82"/>
  <c r="C60" i="82"/>
  <c r="B60" i="82"/>
  <c r="F59" i="82"/>
  <c r="E59" i="82"/>
  <c r="D59" i="82"/>
  <c r="C59" i="82"/>
  <c r="B59" i="82"/>
  <c r="F58" i="82"/>
  <c r="E58" i="82"/>
  <c r="D58" i="82"/>
  <c r="C58" i="82"/>
  <c r="B58" i="82"/>
  <c r="E57" i="82"/>
  <c r="F40" i="82"/>
  <c r="E40" i="82"/>
  <c r="D40" i="82"/>
  <c r="C40" i="82"/>
  <c r="B40" i="82"/>
  <c r="F24" i="82"/>
  <c r="E24" i="82"/>
  <c r="D24" i="82"/>
  <c r="C24" i="82"/>
  <c r="B24" i="82"/>
  <c r="F8" i="82"/>
  <c r="E8" i="82"/>
  <c r="D8" i="82"/>
  <c r="C8" i="82"/>
  <c r="B8" i="82"/>
  <c r="F70" i="83"/>
  <c r="E70" i="83"/>
  <c r="D70" i="83"/>
  <c r="F69" i="83"/>
  <c r="E69" i="83"/>
  <c r="D69" i="83"/>
  <c r="F68" i="83"/>
  <c r="E68" i="83"/>
  <c r="D68" i="83"/>
  <c r="F67" i="83"/>
  <c r="E67" i="83"/>
  <c r="D67" i="83"/>
  <c r="F66" i="83"/>
  <c r="E66" i="83"/>
  <c r="D66" i="83"/>
  <c r="F65" i="83"/>
  <c r="E65" i="83"/>
  <c r="D65" i="83"/>
  <c r="F64" i="83"/>
  <c r="E64" i="83"/>
  <c r="D64" i="83"/>
  <c r="F63" i="83"/>
  <c r="E63" i="83"/>
  <c r="D63" i="83"/>
  <c r="F62" i="83"/>
  <c r="E62" i="83"/>
  <c r="D62" i="83"/>
  <c r="F61" i="83"/>
  <c r="E61" i="83"/>
  <c r="D61" i="83"/>
  <c r="F60" i="83"/>
  <c r="E60" i="83"/>
  <c r="D60" i="83"/>
  <c r="F59" i="83"/>
  <c r="E59" i="83"/>
  <c r="D59" i="83"/>
  <c r="F58" i="83"/>
  <c r="E58" i="83"/>
  <c r="D58" i="83"/>
  <c r="F57" i="83"/>
  <c r="E57" i="83"/>
  <c r="D57" i="83"/>
  <c r="D56" i="83" s="1"/>
  <c r="E56" i="83"/>
  <c r="C53" i="83"/>
  <c r="B53" i="83"/>
  <c r="C52" i="83"/>
  <c r="B52" i="83"/>
  <c r="C51" i="83"/>
  <c r="B51" i="83"/>
  <c r="C50" i="83"/>
  <c r="B50" i="83"/>
  <c r="C49" i="83"/>
  <c r="B49" i="83"/>
  <c r="B66" i="83" s="1"/>
  <c r="C48" i="83"/>
  <c r="C65" i="83" s="1"/>
  <c r="B48" i="83"/>
  <c r="B65" i="83" s="1"/>
  <c r="C47" i="83"/>
  <c r="B47" i="83"/>
  <c r="C46" i="83"/>
  <c r="B46" i="83"/>
  <c r="C45" i="83"/>
  <c r="B45" i="83"/>
  <c r="C44" i="83"/>
  <c r="B44" i="83"/>
  <c r="C43" i="83"/>
  <c r="B43" i="83"/>
  <c r="C42" i="83"/>
  <c r="B42" i="83"/>
  <c r="B39" i="83" s="1"/>
  <c r="C41" i="83"/>
  <c r="B41" i="83"/>
  <c r="C40" i="83"/>
  <c r="B40" i="83"/>
  <c r="F39" i="83"/>
  <c r="E39" i="83"/>
  <c r="D39" i="83"/>
  <c r="C37" i="83"/>
  <c r="B37" i="83"/>
  <c r="C36" i="83"/>
  <c r="B36" i="83"/>
  <c r="B69" i="83" s="1"/>
  <c r="C35" i="83"/>
  <c r="B35" i="83"/>
  <c r="C34" i="83"/>
  <c r="B34" i="83"/>
  <c r="C33" i="83"/>
  <c r="B33" i="83"/>
  <c r="C32" i="83"/>
  <c r="B32" i="83"/>
  <c r="C31" i="83"/>
  <c r="B31" i="83"/>
  <c r="C30" i="83"/>
  <c r="B30" i="83"/>
  <c r="C29" i="83"/>
  <c r="B29" i="83"/>
  <c r="C28" i="83"/>
  <c r="B28" i="83"/>
  <c r="C27" i="83"/>
  <c r="B27" i="83"/>
  <c r="C26" i="83"/>
  <c r="B26" i="83"/>
  <c r="C25" i="83"/>
  <c r="B25" i="83"/>
  <c r="C24" i="83"/>
  <c r="B24" i="83"/>
  <c r="B57" i="83" s="1"/>
  <c r="F23" i="83"/>
  <c r="E23" i="83"/>
  <c r="D23" i="83"/>
  <c r="C21" i="83"/>
  <c r="B21" i="83"/>
  <c r="C20" i="83"/>
  <c r="B20" i="83"/>
  <c r="C19" i="83"/>
  <c r="B19" i="83"/>
  <c r="C18" i="83"/>
  <c r="B18" i="83"/>
  <c r="C17" i="83"/>
  <c r="B17" i="83"/>
  <c r="C16" i="83"/>
  <c r="B16" i="83"/>
  <c r="C15" i="83"/>
  <c r="B15" i="83"/>
  <c r="C14" i="83"/>
  <c r="B14" i="83"/>
  <c r="C13" i="83"/>
  <c r="B13" i="83"/>
  <c r="C12" i="83"/>
  <c r="B12" i="83"/>
  <c r="C11" i="83"/>
  <c r="B11" i="83"/>
  <c r="C10" i="83"/>
  <c r="B10" i="83"/>
  <c r="C9" i="83"/>
  <c r="B9" i="83"/>
  <c r="C8" i="83"/>
  <c r="B8" i="83"/>
  <c r="F7" i="83"/>
  <c r="E7" i="83"/>
  <c r="D7" i="83"/>
  <c r="F71" i="84"/>
  <c r="E71" i="84"/>
  <c r="D71" i="84"/>
  <c r="C71" i="84"/>
  <c r="B71" i="84"/>
  <c r="F70" i="84"/>
  <c r="E70" i="84"/>
  <c r="D70" i="84"/>
  <c r="C70" i="84"/>
  <c r="B70" i="84"/>
  <c r="F69" i="84"/>
  <c r="E69" i="84"/>
  <c r="E57" i="84" s="1"/>
  <c r="D69" i="84"/>
  <c r="C69" i="84"/>
  <c r="B69" i="84"/>
  <c r="F68" i="84"/>
  <c r="E68" i="84"/>
  <c r="D68" i="84"/>
  <c r="C68" i="84"/>
  <c r="B68" i="84"/>
  <c r="F67" i="84"/>
  <c r="E67" i="84"/>
  <c r="D67" i="84"/>
  <c r="C67" i="84"/>
  <c r="B67" i="84"/>
  <c r="F66" i="84"/>
  <c r="E66" i="84"/>
  <c r="D66" i="84"/>
  <c r="C66" i="84"/>
  <c r="B66" i="84"/>
  <c r="F65" i="84"/>
  <c r="E65" i="84"/>
  <c r="D65" i="84"/>
  <c r="C65" i="84"/>
  <c r="B65" i="84"/>
  <c r="F64" i="84"/>
  <c r="F57" i="84" s="1"/>
  <c r="E64" i="84"/>
  <c r="D64" i="84"/>
  <c r="C64" i="84"/>
  <c r="B64" i="84"/>
  <c r="F63" i="84"/>
  <c r="E63" i="84"/>
  <c r="D63" i="84"/>
  <c r="C63" i="84"/>
  <c r="B63" i="84"/>
  <c r="F62" i="84"/>
  <c r="E62" i="84"/>
  <c r="D62" i="84"/>
  <c r="C62" i="84"/>
  <c r="B62" i="84"/>
  <c r="F61" i="84"/>
  <c r="E61" i="84"/>
  <c r="D61" i="84"/>
  <c r="C61" i="84"/>
  <c r="B61" i="84"/>
  <c r="F60" i="84"/>
  <c r="E60" i="84"/>
  <c r="D60" i="84"/>
  <c r="C60" i="84"/>
  <c r="B60" i="84"/>
  <c r="F59" i="84"/>
  <c r="E59" i="84"/>
  <c r="D59" i="84"/>
  <c r="C59" i="84"/>
  <c r="B59" i="84"/>
  <c r="F58" i="84"/>
  <c r="E58" i="84"/>
  <c r="D58" i="84"/>
  <c r="C58" i="84"/>
  <c r="B58" i="84"/>
  <c r="F40" i="84"/>
  <c r="E40" i="84"/>
  <c r="D40" i="84"/>
  <c r="C40" i="84"/>
  <c r="B40" i="84"/>
  <c r="F24" i="84"/>
  <c r="E24" i="84"/>
  <c r="D24" i="84"/>
  <c r="C24" i="84"/>
  <c r="B24" i="84"/>
  <c r="F8" i="84"/>
  <c r="E8" i="84"/>
  <c r="D8" i="84"/>
  <c r="C8" i="84"/>
  <c r="B8" i="84"/>
  <c r="F71" i="85"/>
  <c r="E71" i="85"/>
  <c r="D71" i="85"/>
  <c r="C71" i="85"/>
  <c r="B71" i="85"/>
  <c r="F70" i="85"/>
  <c r="E70" i="85"/>
  <c r="D70" i="85"/>
  <c r="C70" i="85"/>
  <c r="B70" i="85"/>
  <c r="F69" i="85"/>
  <c r="E69" i="85"/>
  <c r="D69" i="85"/>
  <c r="C69" i="85"/>
  <c r="B69" i="85"/>
  <c r="F68" i="85"/>
  <c r="E68" i="85"/>
  <c r="D68" i="85"/>
  <c r="C68" i="85"/>
  <c r="B68" i="85"/>
  <c r="F67" i="85"/>
  <c r="E67" i="85"/>
  <c r="D67" i="85"/>
  <c r="C67" i="85"/>
  <c r="B67" i="85"/>
  <c r="F66" i="85"/>
  <c r="E66" i="85"/>
  <c r="D66" i="85"/>
  <c r="C66" i="85"/>
  <c r="B66" i="85"/>
  <c r="F65" i="85"/>
  <c r="E65" i="85"/>
  <c r="D65" i="85"/>
  <c r="C65" i="85"/>
  <c r="B65" i="85"/>
  <c r="F64" i="85"/>
  <c r="E64" i="85"/>
  <c r="D64" i="85"/>
  <c r="C64" i="85"/>
  <c r="B64" i="85"/>
  <c r="F63" i="85"/>
  <c r="E63" i="85"/>
  <c r="D63" i="85"/>
  <c r="C63" i="85"/>
  <c r="B63" i="85"/>
  <c r="F62" i="85"/>
  <c r="E62" i="85"/>
  <c r="D62" i="85"/>
  <c r="C62" i="85"/>
  <c r="B62" i="85"/>
  <c r="F61" i="85"/>
  <c r="E61" i="85"/>
  <c r="D61" i="85"/>
  <c r="C61" i="85"/>
  <c r="B61" i="85"/>
  <c r="F60" i="85"/>
  <c r="E60" i="85"/>
  <c r="D60" i="85"/>
  <c r="C60" i="85"/>
  <c r="B60" i="85"/>
  <c r="F59" i="85"/>
  <c r="E59" i="85"/>
  <c r="D59" i="85"/>
  <c r="C59" i="85"/>
  <c r="B59" i="85"/>
  <c r="F58" i="85"/>
  <c r="E58" i="85"/>
  <c r="E57" i="85" s="1"/>
  <c r="D58" i="85"/>
  <c r="C58" i="85"/>
  <c r="B58" i="85"/>
  <c r="B57" i="85" s="1"/>
  <c r="F40" i="85"/>
  <c r="E40" i="85"/>
  <c r="D40" i="85"/>
  <c r="C40" i="85"/>
  <c r="B40" i="85"/>
  <c r="F24" i="85"/>
  <c r="E24" i="85"/>
  <c r="D24" i="85"/>
  <c r="C24" i="85"/>
  <c r="B24" i="85"/>
  <c r="F8" i="85"/>
  <c r="E8" i="85"/>
  <c r="D8" i="85"/>
  <c r="C8" i="85"/>
  <c r="B8" i="85"/>
  <c r="F71" i="86"/>
  <c r="E71" i="86"/>
  <c r="D71" i="86"/>
  <c r="C71" i="86"/>
  <c r="B71" i="86"/>
  <c r="F70" i="86"/>
  <c r="E70" i="86"/>
  <c r="D70" i="86"/>
  <c r="C70" i="86"/>
  <c r="B70" i="86"/>
  <c r="F69" i="86"/>
  <c r="E69" i="86"/>
  <c r="D69" i="86"/>
  <c r="C69" i="86"/>
  <c r="B69" i="86"/>
  <c r="F68" i="86"/>
  <c r="E68" i="86"/>
  <c r="D68" i="86"/>
  <c r="C68" i="86"/>
  <c r="B68" i="86"/>
  <c r="F67" i="86"/>
  <c r="E67" i="86"/>
  <c r="D67" i="86"/>
  <c r="C67" i="86"/>
  <c r="B67" i="86"/>
  <c r="F66" i="86"/>
  <c r="E66" i="86"/>
  <c r="D66" i="86"/>
  <c r="C66" i="86"/>
  <c r="B66" i="86"/>
  <c r="F65" i="86"/>
  <c r="E65" i="86"/>
  <c r="D65" i="86"/>
  <c r="C65" i="86"/>
  <c r="B65" i="86"/>
  <c r="F64" i="86"/>
  <c r="E64" i="86"/>
  <c r="D64" i="86"/>
  <c r="C64" i="86"/>
  <c r="B64" i="86"/>
  <c r="F63" i="86"/>
  <c r="E63" i="86"/>
  <c r="D63" i="86"/>
  <c r="C63" i="86"/>
  <c r="B63" i="86"/>
  <c r="F62" i="86"/>
  <c r="E62" i="86"/>
  <c r="D62" i="86"/>
  <c r="C62" i="86"/>
  <c r="B62" i="86"/>
  <c r="F61" i="86"/>
  <c r="E61" i="86"/>
  <c r="D61" i="86"/>
  <c r="C61" i="86"/>
  <c r="B61" i="86"/>
  <c r="F60" i="86"/>
  <c r="E60" i="86"/>
  <c r="D60" i="86"/>
  <c r="C60" i="86"/>
  <c r="B60" i="86"/>
  <c r="F59" i="86"/>
  <c r="E59" i="86"/>
  <c r="D59" i="86"/>
  <c r="C59" i="86"/>
  <c r="B59" i="86"/>
  <c r="F58" i="86"/>
  <c r="E58" i="86"/>
  <c r="D58" i="86"/>
  <c r="C58" i="86"/>
  <c r="B58" i="86"/>
  <c r="F40" i="86"/>
  <c r="E40" i="86"/>
  <c r="D40" i="86"/>
  <c r="C40" i="86"/>
  <c r="B40" i="86"/>
  <c r="F24" i="86"/>
  <c r="E24" i="86"/>
  <c r="D24" i="86"/>
  <c r="C24" i="86"/>
  <c r="B24" i="86"/>
  <c r="F8" i="86"/>
  <c r="E8" i="86"/>
  <c r="D8" i="86"/>
  <c r="C8" i="86"/>
  <c r="B8" i="86"/>
  <c r="F71" i="87"/>
  <c r="E71" i="87"/>
  <c r="D71" i="87"/>
  <c r="C71" i="87"/>
  <c r="B71" i="87"/>
  <c r="F70" i="87"/>
  <c r="E70" i="87"/>
  <c r="D70" i="87"/>
  <c r="C70" i="87"/>
  <c r="B70" i="87"/>
  <c r="F69" i="87"/>
  <c r="E69" i="87"/>
  <c r="D69" i="87"/>
  <c r="C69" i="87"/>
  <c r="B69" i="87"/>
  <c r="F68" i="87"/>
  <c r="E68" i="87"/>
  <c r="D68" i="87"/>
  <c r="C68" i="87"/>
  <c r="B68" i="87"/>
  <c r="F67" i="87"/>
  <c r="E67" i="87"/>
  <c r="D67" i="87"/>
  <c r="C67" i="87"/>
  <c r="B67" i="87"/>
  <c r="F66" i="87"/>
  <c r="E66" i="87"/>
  <c r="D66" i="87"/>
  <c r="C66" i="87"/>
  <c r="B66" i="87"/>
  <c r="F65" i="87"/>
  <c r="E65" i="87"/>
  <c r="D65" i="87"/>
  <c r="C65" i="87"/>
  <c r="B65" i="87"/>
  <c r="F64" i="87"/>
  <c r="E64" i="87"/>
  <c r="D64" i="87"/>
  <c r="C64" i="87"/>
  <c r="B64" i="87"/>
  <c r="F63" i="87"/>
  <c r="E63" i="87"/>
  <c r="D63" i="87"/>
  <c r="C63" i="87"/>
  <c r="B63" i="87"/>
  <c r="F62" i="87"/>
  <c r="E62" i="87"/>
  <c r="D62" i="87"/>
  <c r="C62" i="87"/>
  <c r="B62" i="87"/>
  <c r="F61" i="87"/>
  <c r="E61" i="87"/>
  <c r="D61" i="87"/>
  <c r="C61" i="87"/>
  <c r="B61" i="87"/>
  <c r="F60" i="87"/>
  <c r="E60" i="87"/>
  <c r="D60" i="87"/>
  <c r="C60" i="87"/>
  <c r="B60" i="87"/>
  <c r="F59" i="87"/>
  <c r="E59" i="87"/>
  <c r="E57" i="87" s="1"/>
  <c r="D59" i="87"/>
  <c r="C59" i="87"/>
  <c r="B59" i="87"/>
  <c r="F58" i="87"/>
  <c r="E58" i="87"/>
  <c r="D58" i="87"/>
  <c r="C58" i="87"/>
  <c r="B58" i="87"/>
  <c r="F40" i="87"/>
  <c r="E40" i="87"/>
  <c r="D40" i="87"/>
  <c r="C40" i="87"/>
  <c r="B40" i="87"/>
  <c r="F24" i="87"/>
  <c r="E24" i="87"/>
  <c r="D24" i="87"/>
  <c r="C24" i="87"/>
  <c r="B24" i="87"/>
  <c r="F8" i="87"/>
  <c r="E8" i="87"/>
  <c r="D8" i="87"/>
  <c r="C8" i="87"/>
  <c r="B8" i="87"/>
  <c r="F63" i="88"/>
  <c r="E63" i="88"/>
  <c r="D63" i="88"/>
  <c r="C63" i="88"/>
  <c r="B63" i="88"/>
  <c r="F62" i="88"/>
  <c r="E62" i="88"/>
  <c r="D62" i="88"/>
  <c r="C62" i="88"/>
  <c r="B62" i="88"/>
  <c r="F61" i="88"/>
  <c r="E61" i="88"/>
  <c r="D61" i="88"/>
  <c r="C61" i="88"/>
  <c r="B61" i="88"/>
  <c r="F60" i="88"/>
  <c r="E60" i="88"/>
  <c r="D60" i="88"/>
  <c r="C60" i="88"/>
  <c r="B60" i="88"/>
  <c r="F59" i="88"/>
  <c r="E59" i="88"/>
  <c r="D59" i="88"/>
  <c r="C59" i="88"/>
  <c r="B59" i="88"/>
  <c r="F58" i="88"/>
  <c r="E58" i="88"/>
  <c r="D58" i="88"/>
  <c r="C58" i="88"/>
  <c r="B58" i="88"/>
  <c r="F57" i="88"/>
  <c r="E57" i="88"/>
  <c r="D57" i="88"/>
  <c r="C57" i="88"/>
  <c r="B57" i="88"/>
  <c r="F56" i="88"/>
  <c r="E56" i="88"/>
  <c r="D56" i="88"/>
  <c r="C56" i="88"/>
  <c r="B56" i="88"/>
  <c r="F55" i="88"/>
  <c r="E55" i="88"/>
  <c r="D55" i="88"/>
  <c r="C55" i="88"/>
  <c r="B55" i="88"/>
  <c r="F54" i="88"/>
  <c r="E54" i="88"/>
  <c r="D54" i="88"/>
  <c r="C54" i="88"/>
  <c r="B54" i="88"/>
  <c r="F53" i="88"/>
  <c r="E53" i="88"/>
  <c r="D53" i="88"/>
  <c r="C53" i="88"/>
  <c r="B53" i="88"/>
  <c r="F52" i="88"/>
  <c r="E52" i="88"/>
  <c r="D52" i="88"/>
  <c r="C52" i="88"/>
  <c r="B52" i="88"/>
  <c r="F36" i="88"/>
  <c r="E36" i="88"/>
  <c r="D36" i="88"/>
  <c r="C36" i="88"/>
  <c r="B36" i="88"/>
  <c r="F22" i="88"/>
  <c r="E22" i="88"/>
  <c r="D22" i="88"/>
  <c r="C22" i="88"/>
  <c r="B22" i="88"/>
  <c r="F8" i="88"/>
  <c r="E8" i="88"/>
  <c r="D8" i="88"/>
  <c r="C8" i="88"/>
  <c r="B8" i="88"/>
  <c r="F35" i="89"/>
  <c r="E35" i="89"/>
  <c r="D35" i="89"/>
  <c r="C35" i="89"/>
  <c r="B35" i="89"/>
  <c r="F21" i="89"/>
  <c r="E21" i="89"/>
  <c r="D21" i="89"/>
  <c r="C21" i="89"/>
  <c r="B21" i="89"/>
  <c r="F7" i="89"/>
  <c r="E7" i="89"/>
  <c r="D7" i="89"/>
  <c r="C7" i="89"/>
  <c r="B7" i="89"/>
  <c r="F48" i="90"/>
  <c r="E48" i="90"/>
  <c r="D48" i="90"/>
  <c r="C48" i="90"/>
  <c r="B48" i="90"/>
  <c r="F47" i="90"/>
  <c r="E47" i="90"/>
  <c r="D47" i="90"/>
  <c r="C47" i="90"/>
  <c r="B47" i="90"/>
  <c r="F46" i="90"/>
  <c r="E46" i="90"/>
  <c r="D46" i="90"/>
  <c r="C46" i="90"/>
  <c r="B46" i="90"/>
  <c r="F45" i="90"/>
  <c r="E45" i="90"/>
  <c r="D45" i="90"/>
  <c r="C45" i="90"/>
  <c r="B45" i="90"/>
  <c r="F44" i="90"/>
  <c r="E44" i="90"/>
  <c r="D44" i="90"/>
  <c r="C44" i="90"/>
  <c r="B44" i="90"/>
  <c r="F43" i="90"/>
  <c r="E43" i="90"/>
  <c r="D43" i="90"/>
  <c r="C43" i="90"/>
  <c r="B43" i="90"/>
  <c r="F42" i="90"/>
  <c r="E42" i="90"/>
  <c r="D42" i="90"/>
  <c r="C42" i="90"/>
  <c r="B42" i="90"/>
  <c r="F41" i="90"/>
  <c r="E41" i="90"/>
  <c r="D41" i="90"/>
  <c r="C41" i="90"/>
  <c r="B41" i="90"/>
  <c r="F40" i="90"/>
  <c r="E40" i="90"/>
  <c r="D40" i="90"/>
  <c r="C40" i="90"/>
  <c r="B40" i="90"/>
  <c r="F39" i="90"/>
  <c r="E39" i="90"/>
  <c r="D39" i="90"/>
  <c r="C39" i="90"/>
  <c r="B39" i="90"/>
  <c r="F38" i="90"/>
  <c r="E38" i="90"/>
  <c r="D38" i="90"/>
  <c r="C38" i="90"/>
  <c r="B38" i="90"/>
  <c r="F37" i="90"/>
  <c r="E37" i="90"/>
  <c r="E36" i="90" s="1"/>
  <c r="D37" i="90"/>
  <c r="C37" i="90"/>
  <c r="B37" i="90"/>
  <c r="F21" i="90"/>
  <c r="E21" i="90"/>
  <c r="D21" i="90"/>
  <c r="C21" i="90"/>
  <c r="B21" i="90"/>
  <c r="F7" i="90"/>
  <c r="E7" i="90"/>
  <c r="D7" i="90"/>
  <c r="C7" i="90"/>
  <c r="B7" i="90"/>
  <c r="B65" i="91"/>
  <c r="B64" i="91"/>
  <c r="B63" i="91"/>
  <c r="B62" i="91"/>
  <c r="B61" i="91"/>
  <c r="B60" i="91"/>
  <c r="B59" i="91"/>
  <c r="B58" i="91"/>
  <c r="B57" i="91"/>
  <c r="B56" i="91"/>
  <c r="B55" i="91" s="1"/>
  <c r="F55" i="91"/>
  <c r="E55" i="91"/>
  <c r="D55" i="91"/>
  <c r="C55" i="91"/>
  <c r="B53" i="91"/>
  <c r="B52" i="91"/>
  <c r="B51" i="91"/>
  <c r="B50" i="91"/>
  <c r="B49" i="91"/>
  <c r="B48" i="91"/>
  <c r="B47" i="91"/>
  <c r="B46" i="91"/>
  <c r="B45" i="91"/>
  <c r="B43" i="91" s="1"/>
  <c r="B44" i="91"/>
  <c r="F43" i="91"/>
  <c r="E43" i="91"/>
  <c r="D43" i="91"/>
  <c r="C43" i="91"/>
  <c r="B41" i="91"/>
  <c r="B40" i="91"/>
  <c r="B39" i="91"/>
  <c r="B38" i="91"/>
  <c r="B37" i="91"/>
  <c r="B36" i="91"/>
  <c r="B35" i="91"/>
  <c r="B34" i="91"/>
  <c r="B33" i="91"/>
  <c r="B32" i="91"/>
  <c r="F31" i="91"/>
  <c r="E31" i="91"/>
  <c r="D31" i="91"/>
  <c r="C31" i="91"/>
  <c r="B29" i="91"/>
  <c r="B28" i="91"/>
  <c r="B27" i="91"/>
  <c r="B26" i="91"/>
  <c r="B25" i="91"/>
  <c r="B19" i="91" s="1"/>
  <c r="B24" i="91"/>
  <c r="B23" i="91"/>
  <c r="B22" i="91"/>
  <c r="B21" i="91"/>
  <c r="B20" i="91"/>
  <c r="F19" i="91"/>
  <c r="E19" i="91"/>
  <c r="D19" i="91"/>
  <c r="C19" i="91"/>
  <c r="C17" i="91"/>
  <c r="B17" i="91"/>
  <c r="B16" i="91"/>
  <c r="B15" i="91"/>
  <c r="B14" i="91"/>
  <c r="B13" i="91"/>
  <c r="B12" i="91"/>
  <c r="B11" i="91"/>
  <c r="B10" i="91"/>
  <c r="B9" i="91"/>
  <c r="B8" i="91"/>
  <c r="B7" i="91" s="1"/>
  <c r="F7" i="91"/>
  <c r="E7" i="91"/>
  <c r="D7" i="91"/>
  <c r="C7" i="91"/>
  <c r="F56" i="92"/>
  <c r="E56" i="92"/>
  <c r="D56" i="92"/>
  <c r="C56" i="92"/>
  <c r="B56" i="92"/>
  <c r="F44" i="92"/>
  <c r="E44" i="92"/>
  <c r="D44" i="92"/>
  <c r="C44" i="92"/>
  <c r="B44" i="92"/>
  <c r="F32" i="92"/>
  <c r="E32" i="92"/>
  <c r="D32" i="92"/>
  <c r="C32" i="92"/>
  <c r="B32" i="92"/>
  <c r="F20" i="92"/>
  <c r="E20" i="92"/>
  <c r="D20" i="92"/>
  <c r="C20" i="92"/>
  <c r="B20" i="92"/>
  <c r="F8" i="92"/>
  <c r="E8" i="92"/>
  <c r="D8" i="92"/>
  <c r="C8" i="92"/>
  <c r="B8" i="92"/>
  <c r="F8" i="93"/>
  <c r="E8" i="93"/>
  <c r="D8" i="93"/>
  <c r="C8" i="93"/>
  <c r="B8" i="93"/>
  <c r="F54" i="94"/>
  <c r="E54" i="94"/>
  <c r="D54" i="94"/>
  <c r="C54" i="94"/>
  <c r="B54" i="94"/>
  <c r="F53" i="94"/>
  <c r="E53" i="94"/>
  <c r="D53" i="94"/>
  <c r="C53" i="94"/>
  <c r="B53" i="94"/>
  <c r="F52" i="94"/>
  <c r="E52" i="94"/>
  <c r="D52" i="94"/>
  <c r="C52" i="94"/>
  <c r="B52" i="94"/>
  <c r="F51" i="94"/>
  <c r="E51" i="94"/>
  <c r="D51" i="94"/>
  <c r="C51" i="94"/>
  <c r="B51" i="94"/>
  <c r="F50" i="94"/>
  <c r="E50" i="94"/>
  <c r="D50" i="94"/>
  <c r="C50" i="94"/>
  <c r="B50" i="94"/>
  <c r="F49" i="94"/>
  <c r="E49" i="94"/>
  <c r="D49" i="94"/>
  <c r="C49" i="94"/>
  <c r="B49" i="94"/>
  <c r="F48" i="94"/>
  <c r="E48" i="94"/>
  <c r="D48" i="94"/>
  <c r="C48" i="94"/>
  <c r="B48" i="94"/>
  <c r="F47" i="94"/>
  <c r="E47" i="94"/>
  <c r="D47" i="94"/>
  <c r="C47" i="94"/>
  <c r="B47" i="94"/>
  <c r="F46" i="94"/>
  <c r="E46" i="94"/>
  <c r="D46" i="94"/>
  <c r="C46" i="94"/>
  <c r="B46" i="94"/>
  <c r="F45" i="94"/>
  <c r="E45" i="94"/>
  <c r="D45" i="94"/>
  <c r="C45" i="94"/>
  <c r="B45" i="94"/>
  <c r="F44" i="94"/>
  <c r="E44" i="94"/>
  <c r="D44" i="94"/>
  <c r="C44" i="94"/>
  <c r="B44" i="94"/>
  <c r="F43" i="94"/>
  <c r="E43" i="94"/>
  <c r="D43" i="94"/>
  <c r="C43" i="94"/>
  <c r="B43" i="94"/>
  <c r="F42" i="94"/>
  <c r="E42" i="94"/>
  <c r="E40" i="94" s="1"/>
  <c r="D42" i="94"/>
  <c r="C42" i="94"/>
  <c r="B42" i="94"/>
  <c r="F41" i="94"/>
  <c r="E41" i="94"/>
  <c r="D41" i="94"/>
  <c r="C41" i="94"/>
  <c r="B41" i="94"/>
  <c r="F23" i="94"/>
  <c r="E23" i="94"/>
  <c r="D23" i="94"/>
  <c r="C23" i="94"/>
  <c r="B23" i="94"/>
  <c r="F7" i="94"/>
  <c r="E7" i="94"/>
  <c r="D7" i="94"/>
  <c r="C7" i="94"/>
  <c r="B7" i="94"/>
  <c r="F57" i="95"/>
  <c r="E57" i="95"/>
  <c r="D57" i="95"/>
  <c r="C57" i="95"/>
  <c r="B57" i="95"/>
  <c r="F56" i="95"/>
  <c r="E56" i="95"/>
  <c r="D56" i="95"/>
  <c r="C56" i="95"/>
  <c r="B56" i="95"/>
  <c r="F55" i="95"/>
  <c r="E55" i="95"/>
  <c r="D55" i="95"/>
  <c r="C55" i="95"/>
  <c r="B55" i="95"/>
  <c r="F54" i="95"/>
  <c r="E54" i="95"/>
  <c r="D54" i="95"/>
  <c r="C54" i="95"/>
  <c r="B54" i="95"/>
  <c r="F53" i="95"/>
  <c r="E53" i="95"/>
  <c r="D53" i="95"/>
  <c r="C53" i="95"/>
  <c r="B53" i="95"/>
  <c r="F52" i="95"/>
  <c r="E52" i="95"/>
  <c r="D52" i="95"/>
  <c r="C52" i="95"/>
  <c r="B52" i="95"/>
  <c r="F51" i="95"/>
  <c r="E51" i="95"/>
  <c r="D51" i="95"/>
  <c r="C51" i="95"/>
  <c r="B51" i="95"/>
  <c r="F50" i="95"/>
  <c r="E50" i="95"/>
  <c r="D50" i="95"/>
  <c r="C50" i="95"/>
  <c r="B50" i="95"/>
  <c r="F49" i="95"/>
  <c r="E49" i="95"/>
  <c r="D49" i="95"/>
  <c r="C49" i="95"/>
  <c r="B49" i="95"/>
  <c r="F48" i="95"/>
  <c r="E48" i="95"/>
  <c r="D48" i="95"/>
  <c r="C48" i="95"/>
  <c r="B48" i="95"/>
  <c r="F47" i="95"/>
  <c r="E47" i="95"/>
  <c r="D47" i="95"/>
  <c r="C47" i="95"/>
  <c r="B47" i="95"/>
  <c r="F46" i="95"/>
  <c r="E46" i="95"/>
  <c r="D46" i="95"/>
  <c r="C46" i="95"/>
  <c r="B46" i="95"/>
  <c r="F45" i="95"/>
  <c r="E45" i="95"/>
  <c r="D45" i="95"/>
  <c r="C45" i="95"/>
  <c r="B45" i="95"/>
  <c r="F44" i="95"/>
  <c r="E44" i="95"/>
  <c r="D44" i="95"/>
  <c r="D42" i="95" s="1"/>
  <c r="C44" i="95"/>
  <c r="B44" i="95"/>
  <c r="F43" i="95"/>
  <c r="E43" i="95"/>
  <c r="D43" i="95"/>
  <c r="C43" i="95"/>
  <c r="B43" i="95"/>
  <c r="F24" i="95"/>
  <c r="E24" i="95"/>
  <c r="D24" i="95"/>
  <c r="C24" i="95"/>
  <c r="B24" i="95"/>
  <c r="F7" i="95"/>
  <c r="E7" i="95"/>
  <c r="D7" i="95"/>
  <c r="C7" i="95"/>
  <c r="B7" i="95"/>
  <c r="F57" i="96"/>
  <c r="E57" i="96"/>
  <c r="D57" i="96"/>
  <c r="C57" i="96"/>
  <c r="B57" i="96"/>
  <c r="F56" i="96"/>
  <c r="E56" i="96"/>
  <c r="D56" i="96"/>
  <c r="C56" i="96"/>
  <c r="B56" i="96"/>
  <c r="F55" i="96"/>
  <c r="E55" i="96"/>
  <c r="D55" i="96"/>
  <c r="C55" i="96"/>
  <c r="B55" i="96"/>
  <c r="F54" i="96"/>
  <c r="E54" i="96"/>
  <c r="D54" i="96"/>
  <c r="C54" i="96"/>
  <c r="B54" i="96"/>
  <c r="F53" i="96"/>
  <c r="E53" i="96"/>
  <c r="D53" i="96"/>
  <c r="C53" i="96"/>
  <c r="B53" i="96"/>
  <c r="F52" i="96"/>
  <c r="E52" i="96"/>
  <c r="D52" i="96"/>
  <c r="C52" i="96"/>
  <c r="B52" i="96"/>
  <c r="F51" i="96"/>
  <c r="E51" i="96"/>
  <c r="D51" i="96"/>
  <c r="C51" i="96"/>
  <c r="B51" i="96"/>
  <c r="F50" i="96"/>
  <c r="E50" i="96"/>
  <c r="D50" i="96"/>
  <c r="C50" i="96"/>
  <c r="B50" i="96"/>
  <c r="F49" i="96"/>
  <c r="E49" i="96"/>
  <c r="D49" i="96"/>
  <c r="C49" i="96"/>
  <c r="B49" i="96"/>
  <c r="F48" i="96"/>
  <c r="E48" i="96"/>
  <c r="D48" i="96"/>
  <c r="C48" i="96"/>
  <c r="B48" i="96"/>
  <c r="F47" i="96"/>
  <c r="E47" i="96"/>
  <c r="D47" i="96"/>
  <c r="C47" i="96"/>
  <c r="B47" i="96"/>
  <c r="F46" i="96"/>
  <c r="E46" i="96"/>
  <c r="D46" i="96"/>
  <c r="C46" i="96"/>
  <c r="B46" i="96"/>
  <c r="F45" i="96"/>
  <c r="E45" i="96"/>
  <c r="D45" i="96"/>
  <c r="C45" i="96"/>
  <c r="B45" i="96"/>
  <c r="F44" i="96"/>
  <c r="E44" i="96"/>
  <c r="D44" i="96"/>
  <c r="C44" i="96"/>
  <c r="B44" i="96"/>
  <c r="F43" i="96"/>
  <c r="E43" i="96"/>
  <c r="D43" i="96"/>
  <c r="C43" i="96"/>
  <c r="B43" i="96"/>
  <c r="F24" i="96"/>
  <c r="E24" i="96"/>
  <c r="D24" i="96"/>
  <c r="C24" i="96"/>
  <c r="B24" i="96"/>
  <c r="F7" i="96"/>
  <c r="E7" i="96"/>
  <c r="D7" i="96"/>
  <c r="C7" i="96"/>
  <c r="B7" i="96"/>
  <c r="H49" i="134" l="1"/>
  <c r="G49" i="134"/>
  <c r="C50" i="134"/>
  <c r="G53" i="113"/>
  <c r="F57" i="81"/>
  <c r="B7" i="77"/>
  <c r="B57" i="86"/>
  <c r="B23" i="83"/>
  <c r="F57" i="87"/>
  <c r="D57" i="86"/>
  <c r="C61" i="83"/>
  <c r="D57" i="81"/>
  <c r="B42" i="96"/>
  <c r="C69" i="83"/>
  <c r="C57" i="80"/>
  <c r="C29" i="76"/>
  <c r="C42" i="96"/>
  <c r="B40" i="94"/>
  <c r="F51" i="88"/>
  <c r="B57" i="87"/>
  <c r="F57" i="86"/>
  <c r="B7" i="83"/>
  <c r="B64" i="83"/>
  <c r="C62" i="83"/>
  <c r="C68" i="83"/>
  <c r="D57" i="80"/>
  <c r="B57" i="79"/>
  <c r="C39" i="77"/>
  <c r="C64" i="77"/>
  <c r="C70" i="77"/>
  <c r="D29" i="76"/>
  <c r="C57" i="85"/>
  <c r="C57" i="84"/>
  <c r="C62" i="77"/>
  <c r="B67" i="83"/>
  <c r="C23" i="83"/>
  <c r="B60" i="83"/>
  <c r="B58" i="77"/>
  <c r="D42" i="96"/>
  <c r="E42" i="95"/>
  <c r="C40" i="94"/>
  <c r="C57" i="87"/>
  <c r="C64" i="83"/>
  <c r="B63" i="83"/>
  <c r="C57" i="79"/>
  <c r="B59" i="77"/>
  <c r="B65" i="77"/>
  <c r="E29" i="76"/>
  <c r="B57" i="82"/>
  <c r="B57" i="84"/>
  <c r="E57" i="78"/>
  <c r="C66" i="83"/>
  <c r="D57" i="82"/>
  <c r="E42" i="96"/>
  <c r="C67" i="83"/>
  <c r="F57" i="79"/>
  <c r="E51" i="88"/>
  <c r="B68" i="83"/>
  <c r="D57" i="87"/>
  <c r="C63" i="83"/>
  <c r="D57" i="79"/>
  <c r="B23" i="77"/>
  <c r="B63" i="77"/>
  <c r="B69" i="77"/>
  <c r="C59" i="77"/>
  <c r="C65" i="77"/>
  <c r="F29" i="76"/>
  <c r="B31" i="91"/>
  <c r="C57" i="82"/>
  <c r="C39" i="83"/>
  <c r="B57" i="81"/>
  <c r="F57" i="80"/>
  <c r="C51" i="88"/>
  <c r="F40" i="94"/>
  <c r="B57" i="80"/>
  <c r="C7" i="83"/>
  <c r="B62" i="83"/>
  <c r="B70" i="77"/>
  <c r="D40" i="94"/>
  <c r="B42" i="95"/>
  <c r="F57" i="85"/>
  <c r="B58" i="83"/>
  <c r="B70" i="83"/>
  <c r="F56" i="83"/>
  <c r="C23" i="77"/>
  <c r="C63" i="77"/>
  <c r="C69" i="77"/>
  <c r="B60" i="77"/>
  <c r="B66" i="77"/>
  <c r="B29" i="76"/>
  <c r="D57" i="85"/>
  <c r="B62" i="77"/>
  <c r="B51" i="88"/>
  <c r="C7" i="77"/>
  <c r="C57" i="86"/>
  <c r="D57" i="84"/>
  <c r="B61" i="83"/>
  <c r="C57" i="81"/>
  <c r="F42" i="96"/>
  <c r="D51" i="88"/>
  <c r="E57" i="86"/>
  <c r="F42" i="95"/>
  <c r="C42" i="95"/>
  <c r="C58" i="83"/>
  <c r="C70" i="83"/>
  <c r="F57" i="82"/>
  <c r="B57" i="78"/>
  <c r="C61" i="77"/>
  <c r="B64" i="77"/>
  <c r="C60" i="77"/>
  <c r="C66" i="77"/>
  <c r="D56" i="77"/>
  <c r="C48" i="120"/>
  <c r="C58" i="77"/>
  <c r="B39" i="77"/>
  <c r="B57" i="77"/>
  <c r="C57" i="77"/>
  <c r="B59" i="83"/>
  <c r="C59" i="83"/>
  <c r="C57" i="83"/>
  <c r="C60" i="83"/>
  <c r="C36" i="90"/>
  <c r="F36" i="90"/>
  <c r="B36" i="90"/>
  <c r="D36" i="90"/>
  <c r="B56" i="77" l="1"/>
  <c r="B56" i="83"/>
  <c r="C56" i="77"/>
  <c r="F16" i="120"/>
  <c r="F35" i="120"/>
  <c r="F22" i="120"/>
  <c r="F31" i="120"/>
  <c r="F40" i="120"/>
  <c r="F12" i="120"/>
  <c r="F28" i="120"/>
  <c r="F25" i="120"/>
  <c r="F19" i="120"/>
  <c r="F45" i="120"/>
  <c r="C56" i="83"/>
  <c r="F48" i="120" l="1"/>
  <c r="E48" i="119" l="1"/>
  <c r="D48" i="119"/>
  <c r="C48" i="119" l="1"/>
  <c r="F16" i="119" s="1"/>
  <c r="E47" i="110"/>
  <c r="D47" i="110"/>
  <c r="C44" i="110"/>
  <c r="G44" i="110" s="1"/>
  <c r="C39" i="110"/>
  <c r="C36" i="110"/>
  <c r="C31" i="110"/>
  <c r="G31" i="110" s="1"/>
  <c r="C28" i="110"/>
  <c r="G28" i="110" s="1"/>
  <c r="C25" i="110"/>
  <c r="C22" i="110"/>
  <c r="C19" i="110"/>
  <c r="G19" i="110" s="1"/>
  <c r="C16" i="110"/>
  <c r="G16" i="110" s="1"/>
  <c r="C12" i="110"/>
  <c r="G8" i="110"/>
  <c r="E47" i="109"/>
  <c r="D47" i="109"/>
  <c r="C44" i="109"/>
  <c r="G44" i="109" s="1"/>
  <c r="C40" i="109"/>
  <c r="G40" i="109" s="1"/>
  <c r="C36" i="109"/>
  <c r="C33" i="109"/>
  <c r="F33" i="109" s="1"/>
  <c r="C28" i="109"/>
  <c r="G28" i="109" s="1"/>
  <c r="C25" i="109"/>
  <c r="G25" i="109" s="1"/>
  <c r="C22" i="109"/>
  <c r="C19" i="109"/>
  <c r="F19" i="109" s="1"/>
  <c r="C16" i="109"/>
  <c r="G16" i="109" s="1"/>
  <c r="C12" i="109"/>
  <c r="G12" i="109" s="1"/>
  <c r="C8" i="109"/>
  <c r="E50" i="108"/>
  <c r="D50" i="108"/>
  <c r="C47" i="108"/>
  <c r="C43" i="108"/>
  <c r="F43" i="108" s="1"/>
  <c r="C37" i="108"/>
  <c r="G37" i="108" s="1"/>
  <c r="C34" i="108"/>
  <c r="G34" i="108" s="1"/>
  <c r="C29" i="108"/>
  <c r="C25" i="108"/>
  <c r="F25" i="108" s="1"/>
  <c r="C22" i="108"/>
  <c r="G22" i="108" s="1"/>
  <c r="C19" i="108"/>
  <c r="G19" i="108" s="1"/>
  <c r="C16" i="108"/>
  <c r="C12" i="108"/>
  <c r="F12" i="108" s="1"/>
  <c r="C8" i="108"/>
  <c r="G8" i="108" s="1"/>
  <c r="E50" i="107"/>
  <c r="D50" i="107"/>
  <c r="C47" i="107"/>
  <c r="G47" i="107" s="1"/>
  <c r="C43" i="107"/>
  <c r="G43" i="107" s="1"/>
  <c r="C37" i="107"/>
  <c r="C34" i="107"/>
  <c r="C29" i="107"/>
  <c r="G29" i="107" s="1"/>
  <c r="C25" i="107"/>
  <c r="G25" i="107" s="1"/>
  <c r="C22" i="107"/>
  <c r="C19" i="107"/>
  <c r="C16" i="107"/>
  <c r="G16" i="107" s="1"/>
  <c r="C12" i="107"/>
  <c r="G12" i="107" s="1"/>
  <c r="C8" i="107"/>
  <c r="L22" i="99"/>
  <c r="F25" i="109" l="1"/>
  <c r="F37" i="108"/>
  <c r="F22" i="108"/>
  <c r="F40" i="109"/>
  <c r="F12" i="109"/>
  <c r="F8" i="108"/>
  <c r="F19" i="119"/>
  <c r="F45" i="119"/>
  <c r="F22" i="119"/>
  <c r="F25" i="119"/>
  <c r="F36" i="119"/>
  <c r="F12" i="119"/>
  <c r="F31" i="119"/>
  <c r="F28" i="119"/>
  <c r="F16" i="109"/>
  <c r="F44" i="109"/>
  <c r="F19" i="108"/>
  <c r="F34" i="108"/>
  <c r="F28" i="109"/>
  <c r="G25" i="110"/>
  <c r="G37" i="107"/>
  <c r="G8" i="109"/>
  <c r="C47" i="109"/>
  <c r="G47" i="109" s="1"/>
  <c r="F8" i="109"/>
  <c r="G22" i="109"/>
  <c r="F22" i="109"/>
  <c r="G36" i="109"/>
  <c r="F36" i="109"/>
  <c r="G8" i="107"/>
  <c r="C50" i="107"/>
  <c r="F19" i="107" s="1"/>
  <c r="C47" i="110"/>
  <c r="F36" i="110" s="1"/>
  <c r="G12" i="110"/>
  <c r="G22" i="107"/>
  <c r="G16" i="108"/>
  <c r="F16" i="108"/>
  <c r="G29" i="108"/>
  <c r="F29" i="108"/>
  <c r="G47" i="108"/>
  <c r="F47" i="108"/>
  <c r="G39" i="110"/>
  <c r="G19" i="107"/>
  <c r="G34" i="107"/>
  <c r="G12" i="108"/>
  <c r="G25" i="108"/>
  <c r="G43" i="108"/>
  <c r="C50" i="108"/>
  <c r="G50" i="108" s="1"/>
  <c r="G19" i="109"/>
  <c r="G33" i="109"/>
  <c r="G22" i="110"/>
  <c r="G36" i="110"/>
  <c r="F12" i="110" l="1"/>
  <c r="F50" i="108"/>
  <c r="F37" i="107"/>
  <c r="F39" i="110"/>
  <c r="F48" i="119"/>
  <c r="F22" i="110"/>
  <c r="F25" i="110"/>
  <c r="F22" i="107"/>
  <c r="F47" i="109"/>
  <c r="F34" i="107"/>
  <c r="G47" i="110"/>
  <c r="F8" i="110"/>
  <c r="F31" i="110"/>
  <c r="F19" i="110"/>
  <c r="F16" i="110"/>
  <c r="F44" i="110"/>
  <c r="F28" i="110"/>
  <c r="F8" i="107"/>
  <c r="G50" i="107"/>
  <c r="F47" i="107"/>
  <c r="F29" i="107"/>
  <c r="F16" i="107"/>
  <c r="F25" i="107"/>
  <c r="F43" i="107"/>
  <c r="F12" i="107"/>
  <c r="F50" i="107" l="1"/>
  <c r="F47" i="110"/>
</calcChain>
</file>

<file path=xl/sharedStrings.xml><?xml version="1.0" encoding="utf-8"?>
<sst xmlns="http://schemas.openxmlformats.org/spreadsheetml/2006/main" count="3600" uniqueCount="467">
  <si>
    <t>Jadual</t>
  </si>
  <si>
    <t>Tajuk</t>
  </si>
  <si>
    <t>Muka Surat</t>
  </si>
  <si>
    <t>Table</t>
  </si>
  <si>
    <t>Title</t>
  </si>
  <si>
    <t>Page</t>
  </si>
  <si>
    <t>Kelahiran Hidup Yang Didaftarkan mengikut Daerah Tempat Lahir, Jantina dan Tahun</t>
  </si>
  <si>
    <t>Registered Live Birth By District of Birth, Sex and Year</t>
  </si>
  <si>
    <t>Kelahiran Hidup Yang Didaftarkan mengikut Bangsa Bapa, Jantina, Tahun dan Daerah</t>
  </si>
  <si>
    <t>Registered Live Birth by Race of Father, Sex, Year and District</t>
  </si>
  <si>
    <r>
      <t xml:space="preserve">(a) Daerah Brunei Muara / </t>
    </r>
    <r>
      <rPr>
        <i/>
        <sz val="12"/>
        <color indexed="8"/>
        <rFont val="Calibri"/>
        <family val="2"/>
      </rPr>
      <t>Brunei Muara District</t>
    </r>
  </si>
  <si>
    <r>
      <t xml:space="preserve">(b) Daerah Belait / </t>
    </r>
    <r>
      <rPr>
        <i/>
        <sz val="12"/>
        <color indexed="8"/>
        <rFont val="Calibri"/>
        <family val="2"/>
      </rPr>
      <t>Belait District</t>
    </r>
  </si>
  <si>
    <r>
      <t xml:space="preserve">(c) Daerah Tutong / </t>
    </r>
    <r>
      <rPr>
        <i/>
        <sz val="12"/>
        <color indexed="8"/>
        <rFont val="Calibri"/>
        <family val="2"/>
      </rPr>
      <t>Tutong District</t>
    </r>
  </si>
  <si>
    <r>
      <t xml:space="preserve">(d) Daerah Temburong / </t>
    </r>
    <r>
      <rPr>
        <i/>
        <sz val="12"/>
        <color indexed="8"/>
        <rFont val="Calibri"/>
        <family val="2"/>
      </rPr>
      <t>Temburong District</t>
    </r>
  </si>
  <si>
    <r>
      <t xml:space="preserve">(a) Melayu / </t>
    </r>
    <r>
      <rPr>
        <i/>
        <sz val="12"/>
        <color indexed="8"/>
        <rFont val="Calibri"/>
        <family val="2"/>
      </rPr>
      <t>Malays</t>
    </r>
  </si>
  <si>
    <r>
      <t xml:space="preserve">(b) Cina / </t>
    </r>
    <r>
      <rPr>
        <i/>
        <sz val="12"/>
        <color indexed="8"/>
        <rFont val="Calibri"/>
        <family val="2"/>
      </rPr>
      <t>Chinese</t>
    </r>
  </si>
  <si>
    <r>
      <t xml:space="preserve">(c) Puak Asli Lain / </t>
    </r>
    <r>
      <rPr>
        <i/>
        <sz val="12"/>
        <color indexed="8"/>
        <rFont val="Calibri"/>
        <family val="2"/>
      </rPr>
      <t>Other Indigenous</t>
    </r>
  </si>
  <si>
    <r>
      <t xml:space="preserve">(d) Lain-lain &amp; Tidak Dinyatakan  / </t>
    </r>
    <r>
      <rPr>
        <i/>
        <sz val="12"/>
        <color indexed="8"/>
        <rFont val="Calibri"/>
        <family val="2"/>
      </rPr>
      <t>Others &amp; Not Stated</t>
    </r>
  </si>
  <si>
    <t>Registered Live Birth by Nationality of Father, Sex and Year</t>
  </si>
  <si>
    <t>Jadual: 1.1</t>
  </si>
  <si>
    <t>Table: 1.1</t>
  </si>
  <si>
    <t>Daerah</t>
  </si>
  <si>
    <t>Jantina</t>
  </si>
  <si>
    <r>
      <t xml:space="preserve">Tahun </t>
    </r>
    <r>
      <rPr>
        <sz val="13"/>
        <color indexed="8"/>
        <rFont val="Calibri"/>
        <family val="2"/>
      </rPr>
      <t xml:space="preserve">/ </t>
    </r>
    <r>
      <rPr>
        <i/>
        <sz val="13"/>
        <color indexed="8"/>
        <rFont val="Calibri"/>
        <family val="2"/>
      </rPr>
      <t>Year</t>
    </r>
  </si>
  <si>
    <t>District</t>
  </si>
  <si>
    <t>Sex</t>
  </si>
  <si>
    <t>Brunei Muara</t>
  </si>
  <si>
    <r>
      <t>Jumlah/</t>
    </r>
    <r>
      <rPr>
        <i/>
        <sz val="13"/>
        <color indexed="8"/>
        <rFont val="Calibri"/>
        <family val="2"/>
      </rPr>
      <t>Total</t>
    </r>
  </si>
  <si>
    <r>
      <t>Lelaki/</t>
    </r>
    <r>
      <rPr>
        <i/>
        <sz val="13"/>
        <color indexed="8"/>
        <rFont val="Calibri"/>
        <family val="2"/>
      </rPr>
      <t>Males</t>
    </r>
  </si>
  <si>
    <r>
      <t>Perempuan/</t>
    </r>
    <r>
      <rPr>
        <i/>
        <sz val="13"/>
        <color indexed="8"/>
        <rFont val="Calibri"/>
        <family val="2"/>
      </rPr>
      <t>Females</t>
    </r>
  </si>
  <si>
    <t>Belait</t>
  </si>
  <si>
    <t>Tutong</t>
  </si>
  <si>
    <t>Temburong</t>
  </si>
  <si>
    <t>Jumlah</t>
  </si>
  <si>
    <r>
      <t>Jumlah/</t>
    </r>
    <r>
      <rPr>
        <b/>
        <i/>
        <sz val="13"/>
        <color indexed="8"/>
        <rFont val="Calibri"/>
        <family val="2"/>
      </rPr>
      <t>Total</t>
    </r>
  </si>
  <si>
    <t>Total</t>
  </si>
  <si>
    <r>
      <t>Lelaki/</t>
    </r>
    <r>
      <rPr>
        <b/>
        <i/>
        <sz val="13"/>
        <color indexed="8"/>
        <rFont val="Calibri"/>
        <family val="2"/>
      </rPr>
      <t>Males</t>
    </r>
  </si>
  <si>
    <r>
      <t>Perempuan/</t>
    </r>
    <r>
      <rPr>
        <b/>
        <i/>
        <sz val="13"/>
        <color indexed="8"/>
        <rFont val="Calibri"/>
        <family val="2"/>
      </rPr>
      <t>Females</t>
    </r>
  </si>
  <si>
    <t>Sumber : Jabatan Imigresen dan Pendaftaran Kebangsaan</t>
  </si>
  <si>
    <t>Source : Immigration and National Registration Department</t>
  </si>
  <si>
    <t>Jadual: 1.2</t>
  </si>
  <si>
    <t>Kelahiran Hidup Yang Didaftarkan mengikut Bangsa Bapa, Jantina dan Tahun</t>
  </si>
  <si>
    <t>Table: 1.2</t>
  </si>
  <si>
    <t>Registered Live Birth by Race of Father, Sex and Year</t>
  </si>
  <si>
    <t>Bangsa Bapa</t>
  </si>
  <si>
    <t>Race of Father</t>
  </si>
  <si>
    <t>Melayu</t>
  </si>
  <si>
    <t>Malay</t>
  </si>
  <si>
    <t>Cina</t>
  </si>
  <si>
    <t>Chinese</t>
  </si>
  <si>
    <t>Puak Asli Lain</t>
  </si>
  <si>
    <t>Other Indigenous</t>
  </si>
  <si>
    <t>Lain-lain</t>
  </si>
  <si>
    <t>Others</t>
  </si>
  <si>
    <t>Tidak Dinyatakan</t>
  </si>
  <si>
    <t>Not Stated</t>
  </si>
  <si>
    <r>
      <rPr>
        <sz val="13"/>
        <color indexed="8"/>
        <rFont val="Calibri"/>
        <family val="2"/>
      </rPr>
      <t>Lelaki/</t>
    </r>
    <r>
      <rPr>
        <i/>
        <sz val="13"/>
        <color indexed="8"/>
        <rFont val="Calibri"/>
        <family val="2"/>
      </rPr>
      <t>Males</t>
    </r>
  </si>
  <si>
    <r>
      <rPr>
        <b/>
        <sz val="13"/>
        <color indexed="8"/>
        <rFont val="Calibri"/>
        <family val="2"/>
      </rPr>
      <t>Jumlah/</t>
    </r>
    <r>
      <rPr>
        <b/>
        <i/>
        <sz val="13"/>
        <color indexed="8"/>
        <rFont val="Calibri"/>
        <family val="2"/>
      </rPr>
      <t>Total</t>
    </r>
  </si>
  <si>
    <r>
      <t xml:space="preserve">(a) Daerah Brunei Muara / </t>
    </r>
    <r>
      <rPr>
        <b/>
        <i/>
        <sz val="13"/>
        <color indexed="8"/>
        <rFont val="Calibri"/>
        <family val="2"/>
      </rPr>
      <t>Brunei Muara District</t>
    </r>
  </si>
  <si>
    <r>
      <t xml:space="preserve">(d) Daerah Temburong / </t>
    </r>
    <r>
      <rPr>
        <b/>
        <i/>
        <sz val="13"/>
        <color indexed="8"/>
        <rFont val="Calibri"/>
        <family val="2"/>
      </rPr>
      <t>Temburong District</t>
    </r>
  </si>
  <si>
    <t>0</t>
  </si>
  <si>
    <t>20-24</t>
  </si>
  <si>
    <t>25-29</t>
  </si>
  <si>
    <t>30-34</t>
  </si>
  <si>
    <t>35-39</t>
  </si>
  <si>
    <t>40-44</t>
  </si>
  <si>
    <t>45-49</t>
  </si>
  <si>
    <t>50-54</t>
  </si>
  <si>
    <t>15-19</t>
  </si>
  <si>
    <t xml:space="preserve">Tidak mempunyai Taraf </t>
  </si>
  <si>
    <t>Kewarganegaraan</t>
  </si>
  <si>
    <t>Stateless</t>
  </si>
  <si>
    <t xml:space="preserve">Warganegara Brunei Darussalam </t>
  </si>
  <si>
    <t>Citizen of Brunei Darussalam</t>
  </si>
  <si>
    <t>Malaysia</t>
  </si>
  <si>
    <t>Singapura</t>
  </si>
  <si>
    <t>Singapore</t>
  </si>
  <si>
    <t>Hongkong</t>
  </si>
  <si>
    <t>China/Taiwan</t>
  </si>
  <si>
    <t>India/Pakistan/Sri Lanka</t>
  </si>
  <si>
    <t>United Kingdom</t>
  </si>
  <si>
    <t>Korea</t>
  </si>
  <si>
    <t>Lain-Lain</t>
  </si>
  <si>
    <t>Bulan Pendaftaran</t>
  </si>
  <si>
    <t>Registration Month</t>
  </si>
  <si>
    <t>September</t>
  </si>
  <si>
    <t>Kematian Yang Didaftarkan mengikut Daerah, Jantina dan Tahun</t>
  </si>
  <si>
    <t xml:space="preserve">Deaths Registered by District, Sex and Year </t>
  </si>
  <si>
    <t xml:space="preserve">Kematian Yang Didaftarkan mengikut Bangsa, Jantina dan Tahun </t>
  </si>
  <si>
    <t xml:space="preserve">Deaths Registered by Race, Sex and Year </t>
  </si>
  <si>
    <t>Kematian Yang Didaftarkan mengikut Bangsa, Jantina, Daerah dan Tahun</t>
  </si>
  <si>
    <t>Deaths Registered by Race, Sex, District and Year</t>
  </si>
  <si>
    <t xml:space="preserve">Kematian Yang Didaftarkan mengikut Jantina, Kumpulan Umur dan Tahun </t>
  </si>
  <si>
    <t xml:space="preserve">Deaths Registered by Sex, Age Group and Year </t>
  </si>
  <si>
    <t>56-57</t>
  </si>
  <si>
    <t>Sepuluh Penyebab Utama Kematian mengikut Jantina</t>
  </si>
  <si>
    <t>Ten Leading Causes Of Deaths by Sex</t>
  </si>
  <si>
    <t>Kematian Yang Didaftarkan mengikut Taraf Kebangsaan, Jantina dan Tahun</t>
  </si>
  <si>
    <t>Deaths Registered By Nationality, Sex and Year</t>
  </si>
  <si>
    <t xml:space="preserve">Kematian Yang Didaftarkan mengikut Taraf Kebangsaan, Jantina, Tahun dan Bangsa </t>
  </si>
  <si>
    <t>Deaths Registered by Nationality, Sex, Year and Race</t>
  </si>
  <si>
    <t>Kematian Yang Didaftarkan mengikut Jantina, Bulan Pendaftaran dan Tahun</t>
  </si>
  <si>
    <t xml:space="preserve">Deaths Registered By Sex, Registration Month and Year </t>
  </si>
  <si>
    <t>Kematian Anak Damit dan Kanak-kanak Di bawah 5 Tahun mengikut Jantina, Bulan Pendaftaran dan Tahun</t>
  </si>
  <si>
    <t>Infant And Childhood Age Below 5 Year Deaths by Sex, Month of Registration and Year</t>
  </si>
  <si>
    <t xml:space="preserve">Jadual: 2.1 </t>
  </si>
  <si>
    <t>Table: 2.1</t>
  </si>
  <si>
    <r>
      <t>Tahun</t>
    </r>
    <r>
      <rPr>
        <sz val="13"/>
        <color indexed="8"/>
        <rFont val="Calibri"/>
        <family val="2"/>
      </rPr>
      <t xml:space="preserve"> / </t>
    </r>
    <r>
      <rPr>
        <i/>
        <sz val="13"/>
        <color indexed="8"/>
        <rFont val="Calibri"/>
        <family val="2"/>
      </rPr>
      <t>Year</t>
    </r>
  </si>
  <si>
    <t>Jadual: 2.2</t>
  </si>
  <si>
    <t>Table: 2.2</t>
  </si>
  <si>
    <t xml:space="preserve">Bangsa </t>
  </si>
  <si>
    <t xml:space="preserve">Race </t>
  </si>
  <si>
    <t>Jadual: 2.3</t>
  </si>
  <si>
    <t>Table: 2.3</t>
  </si>
  <si>
    <r>
      <t xml:space="preserve">(b) Daerah Belait / </t>
    </r>
    <r>
      <rPr>
        <b/>
        <i/>
        <sz val="13"/>
        <color indexed="8"/>
        <rFont val="Calibri"/>
        <family val="2"/>
      </rPr>
      <t>Belait District</t>
    </r>
  </si>
  <si>
    <r>
      <t xml:space="preserve">Tahun </t>
    </r>
    <r>
      <rPr>
        <sz val="13"/>
        <color indexed="8"/>
        <rFont val="Calibri"/>
        <family val="2"/>
      </rPr>
      <t>/ Y</t>
    </r>
    <r>
      <rPr>
        <i/>
        <sz val="13"/>
        <color indexed="8"/>
        <rFont val="Calibri"/>
        <family val="2"/>
      </rPr>
      <t>ear</t>
    </r>
  </si>
  <si>
    <r>
      <t xml:space="preserve">(c) Daerah Tutong / </t>
    </r>
    <r>
      <rPr>
        <b/>
        <i/>
        <sz val="13"/>
        <color indexed="8"/>
        <rFont val="Calibri"/>
        <family val="2"/>
      </rPr>
      <t>Tutong District</t>
    </r>
  </si>
  <si>
    <t>Bangsa</t>
  </si>
  <si>
    <t xml:space="preserve">Jadual:  2.4       Kematian Yang Didaftarkan mengikut Jantina, Kumpulan Umur dan Tahun </t>
  </si>
  <si>
    <t xml:space="preserve">Table: 2.4          Deaths Registered by Sex, Age Group and Year </t>
  </si>
  <si>
    <t>Kumpulan Umur</t>
  </si>
  <si>
    <t>Age Group</t>
  </si>
  <si>
    <r>
      <rPr>
        <sz val="13"/>
        <color indexed="8"/>
        <rFont val="Calibri"/>
        <family val="2"/>
      </rPr>
      <t>Di bawah 1/</t>
    </r>
    <r>
      <rPr>
        <i/>
        <sz val="13"/>
        <color indexed="8"/>
        <rFont val="Calibri"/>
        <family val="2"/>
      </rPr>
      <t>Below 1</t>
    </r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</si>
  <si>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</si>
  <si>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</si>
  <si>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</si>
  <si>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</si>
  <si>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</si>
  <si>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</si>
  <si>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</si>
  <si>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</si>
  <si>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</si>
  <si>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</si>
  <si>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</si>
  <si>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</si>
  <si>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 xml:space="preserve">60 - 64 </t>
  </si>
  <si>
    <t>65 - 69</t>
  </si>
  <si>
    <t>70 - 74</t>
  </si>
  <si>
    <t>75 - 79</t>
  </si>
  <si>
    <t>80 - 84</t>
  </si>
  <si>
    <t>85 - 89</t>
  </si>
  <si>
    <t>90 - 94</t>
  </si>
  <si>
    <t>95 - 99</t>
  </si>
  <si>
    <r>
      <t>100 ke atas</t>
    </r>
    <r>
      <rPr>
        <sz val="13"/>
        <color indexed="8"/>
        <rFont val="Calibri"/>
        <family val="2"/>
      </rPr>
      <t>/</t>
    </r>
    <r>
      <rPr>
        <i/>
        <sz val="12"/>
        <color indexed="8"/>
        <rFont val="Calibri"/>
        <family val="2"/>
      </rPr>
      <t>100 above</t>
    </r>
  </si>
  <si>
    <t>Jadual:  2.4        Kematian Yang Didaftarkan mengikut Jantina, Kumpulan Umur dan Tahun (Sambungan)</t>
  </si>
  <si>
    <t>Table: 2.4          Deaths Registered by Sex, Age Group and Year (Continued)</t>
  </si>
  <si>
    <t>45 - 59</t>
  </si>
  <si>
    <t>Jadual: 2.5</t>
  </si>
  <si>
    <t>Table: 2.5</t>
  </si>
  <si>
    <t>International Code Disease
(ICD) - 10</t>
  </si>
  <si>
    <t>Jenis Penyakit</t>
  </si>
  <si>
    <t>Lelaki</t>
  </si>
  <si>
    <t>Perempuan</t>
  </si>
  <si>
    <t>Peratus</t>
  </si>
  <si>
    <t>Kadar 100,000 Penduduk</t>
  </si>
  <si>
    <t>Type Of Diseases</t>
  </si>
  <si>
    <t>Male</t>
  </si>
  <si>
    <t>Female</t>
  </si>
  <si>
    <t>Percentage</t>
  </si>
  <si>
    <t>Rate Per 100,000 Population</t>
  </si>
  <si>
    <t>(C00-C97)</t>
  </si>
  <si>
    <t xml:space="preserve">(I00 - I09), </t>
  </si>
  <si>
    <t xml:space="preserve">Penyakit Jantung </t>
  </si>
  <si>
    <t>(I20 - I52)</t>
  </si>
  <si>
    <t>(Termasuk Demam Reumatik Akut)</t>
  </si>
  <si>
    <t xml:space="preserve">Heart Diseases </t>
  </si>
  <si>
    <t>(Including Acute Rheumatic Fever)</t>
  </si>
  <si>
    <t>(E10-E14)</t>
  </si>
  <si>
    <t>Kencing Manis Mellitus</t>
  </si>
  <si>
    <t>Diabetes Mellitus</t>
  </si>
  <si>
    <t>(I60 -  I69)</t>
  </si>
  <si>
    <t>Penyakit Serebrovaskular</t>
  </si>
  <si>
    <t>Cerebrovascular Diseases</t>
  </si>
  <si>
    <t>(I10 - I15)</t>
  </si>
  <si>
    <t>Penyakit Darah Tinggi</t>
  </si>
  <si>
    <t>Hypertensive Diseases</t>
  </si>
  <si>
    <t>(J10 -J18)</t>
  </si>
  <si>
    <t>Influenza and Pneumonia</t>
  </si>
  <si>
    <t>(A40 - A41)</t>
  </si>
  <si>
    <t>Septisemia</t>
  </si>
  <si>
    <t>Septicaemia</t>
  </si>
  <si>
    <t>(J40-J46)</t>
  </si>
  <si>
    <t xml:space="preserve">Bronkitis, Kronik dan yang tidak jelas, </t>
  </si>
  <si>
    <t>Emfesema &amp; Asma</t>
  </si>
  <si>
    <t xml:space="preserve">Bronchitis, Chronic &amp; unspecified  </t>
  </si>
  <si>
    <t>Emphysema &amp; Asthma</t>
  </si>
  <si>
    <t>(P00-P96)</t>
  </si>
  <si>
    <t>Keadaan Tertentu Berpunca</t>
  </si>
  <si>
    <t>Semasa Waktu Perinatal</t>
  </si>
  <si>
    <t xml:space="preserve">Certain Conditions Originating in the </t>
  </si>
  <si>
    <t>Perinatal Period</t>
  </si>
  <si>
    <t>Lain-lain Penyakit</t>
  </si>
  <si>
    <t>Other Diseases</t>
  </si>
  <si>
    <t>Sumber : Kementerian Kesihatan</t>
  </si>
  <si>
    <t>Source : Ministry of Health</t>
  </si>
  <si>
    <t>Influenza dan Demam Paru-Paru</t>
  </si>
  <si>
    <t>Kanser(Malignant)</t>
  </si>
  <si>
    <t>Cancer(Malignant Neoplasms)</t>
  </si>
  <si>
    <t>(Q00 -Q99)</t>
  </si>
  <si>
    <t>Malformasi Kongenital, Pencacatan dan</t>
  </si>
  <si>
    <t>Keluarbiasaan Kromosom</t>
  </si>
  <si>
    <t xml:space="preserve">Congenital Malformations, Deformations </t>
  </si>
  <si>
    <t>and Chromosomal Abnormalities</t>
  </si>
  <si>
    <t>(U07.1-U07.2)</t>
  </si>
  <si>
    <t>COVID-19</t>
  </si>
  <si>
    <r>
      <t>(e) Tahun/</t>
    </r>
    <r>
      <rPr>
        <b/>
        <i/>
        <sz val="13"/>
        <rFont val="Calibri"/>
        <family val="2"/>
      </rPr>
      <t>Year</t>
    </r>
    <r>
      <rPr>
        <b/>
        <sz val="13"/>
        <rFont val="Calibri"/>
        <family val="2"/>
      </rPr>
      <t>: 2022</t>
    </r>
  </si>
  <si>
    <t>Jadual: 2.6</t>
  </si>
  <si>
    <t>Table: 2.6</t>
  </si>
  <si>
    <t>Taraf Kebangsaan</t>
  </si>
  <si>
    <t>Nationality</t>
  </si>
  <si>
    <t>Jadual: 2.7</t>
  </si>
  <si>
    <t>Table: 2.7</t>
  </si>
  <si>
    <r>
      <t xml:space="preserve">(a) Melayu  / </t>
    </r>
    <r>
      <rPr>
        <b/>
        <i/>
        <sz val="13"/>
        <color indexed="8"/>
        <rFont val="Calibri"/>
        <family val="2"/>
      </rPr>
      <t>Malays</t>
    </r>
  </si>
  <si>
    <r>
      <t xml:space="preserve">(b) Cina  / </t>
    </r>
    <r>
      <rPr>
        <b/>
        <i/>
        <sz val="13"/>
        <color indexed="8"/>
        <rFont val="Calibri"/>
        <family val="2"/>
      </rPr>
      <t>Chinese</t>
    </r>
  </si>
  <si>
    <r>
      <t xml:space="preserve">(c) Puak Asli Lain  / </t>
    </r>
    <r>
      <rPr>
        <b/>
        <i/>
        <sz val="13"/>
        <color indexed="8"/>
        <rFont val="Calibri"/>
        <family val="2"/>
      </rPr>
      <t>Other Indigenous</t>
    </r>
  </si>
  <si>
    <r>
      <t xml:space="preserve">(d) Lain-Lain &amp; Tidak Dinyatakan  / </t>
    </r>
    <r>
      <rPr>
        <b/>
        <i/>
        <sz val="13"/>
        <color indexed="8"/>
        <rFont val="Calibri"/>
        <family val="2"/>
      </rPr>
      <t>Others &amp; Not Stated</t>
    </r>
  </si>
  <si>
    <t>Jadual: 2.8</t>
  </si>
  <si>
    <t>Table: 2.8</t>
  </si>
  <si>
    <r>
      <t>Januari/</t>
    </r>
    <r>
      <rPr>
        <i/>
        <sz val="13"/>
        <color indexed="8"/>
        <rFont val="Calibri"/>
        <family val="2"/>
      </rPr>
      <t>January</t>
    </r>
  </si>
  <si>
    <r>
      <t>Februari/</t>
    </r>
    <r>
      <rPr>
        <i/>
        <sz val="13"/>
        <color indexed="8"/>
        <rFont val="Calibri"/>
        <family val="2"/>
      </rPr>
      <t>February</t>
    </r>
  </si>
  <si>
    <r>
      <t>Mac/</t>
    </r>
    <r>
      <rPr>
        <i/>
        <sz val="13"/>
        <color indexed="8"/>
        <rFont val="Calibri"/>
        <family val="2"/>
      </rPr>
      <t>March</t>
    </r>
  </si>
  <si>
    <r>
      <t>April/</t>
    </r>
    <r>
      <rPr>
        <i/>
        <sz val="13"/>
        <color indexed="8"/>
        <rFont val="Calibri"/>
        <family val="2"/>
      </rPr>
      <t>April</t>
    </r>
  </si>
  <si>
    <r>
      <t>Mei/</t>
    </r>
    <r>
      <rPr>
        <i/>
        <sz val="13"/>
        <color indexed="8"/>
        <rFont val="Calibri"/>
        <family val="2"/>
      </rPr>
      <t>May</t>
    </r>
  </si>
  <si>
    <r>
      <t>Jun/</t>
    </r>
    <r>
      <rPr>
        <i/>
        <sz val="13"/>
        <color indexed="8"/>
        <rFont val="Calibri"/>
        <family val="2"/>
      </rPr>
      <t>June</t>
    </r>
  </si>
  <si>
    <r>
      <t>Julai/</t>
    </r>
    <r>
      <rPr>
        <i/>
        <sz val="13"/>
        <color indexed="8"/>
        <rFont val="Calibri"/>
        <family val="2"/>
      </rPr>
      <t>July</t>
    </r>
  </si>
  <si>
    <r>
      <t>Ogos/</t>
    </r>
    <r>
      <rPr>
        <i/>
        <sz val="13"/>
        <color indexed="8"/>
        <rFont val="Calibri"/>
        <family val="2"/>
      </rPr>
      <t>August</t>
    </r>
  </si>
  <si>
    <r>
      <t>September/</t>
    </r>
    <r>
      <rPr>
        <i/>
        <sz val="13"/>
        <color indexed="8"/>
        <rFont val="Calibri"/>
        <family val="2"/>
      </rPr>
      <t>September</t>
    </r>
  </si>
  <si>
    <r>
      <t>Oktober/</t>
    </r>
    <r>
      <rPr>
        <i/>
        <sz val="13"/>
        <color indexed="8"/>
        <rFont val="Calibri"/>
        <family val="2"/>
      </rPr>
      <t>October</t>
    </r>
  </si>
  <si>
    <r>
      <t>November/</t>
    </r>
    <r>
      <rPr>
        <i/>
        <sz val="13"/>
        <color indexed="8"/>
        <rFont val="Calibri"/>
        <family val="2"/>
      </rPr>
      <t>November</t>
    </r>
  </si>
  <si>
    <r>
      <t>Disember/</t>
    </r>
    <r>
      <rPr>
        <i/>
        <sz val="13"/>
        <color indexed="8"/>
        <rFont val="Calibri"/>
        <family val="2"/>
      </rPr>
      <t>December</t>
    </r>
  </si>
  <si>
    <t>Jadual: 2.9  Kematian Anak Damit dan Kanak-kanak Di bawah 5 Tahun mengikut Jantina, Bulan Pendaftaran dan Tahun</t>
  </si>
  <si>
    <t>Table: 2.9    Infant And Childhood Age Below 5 Year Deaths by Sex, Month of Registration and Year</t>
  </si>
  <si>
    <t>Perkahwinan mengikut Jenis Perkahwinan, Daerah dan Tahun</t>
  </si>
  <si>
    <t>Marriages by Type of Marriages, District and Year</t>
  </si>
  <si>
    <t>Perkahwinan mengikut Jenis Perkahwinan, Kumpulan Umur bagi Lelaki dan Tahun</t>
  </si>
  <si>
    <t>Marriages by Type of Marriages, Age Group of Groom and Year</t>
  </si>
  <si>
    <t xml:space="preserve">Perkahwinan mengikut Jenis Perkahwinan, Kumpulan Umur, Tahun dan Taraf Perkahwinan yang Lalu bagi Lelaki </t>
  </si>
  <si>
    <t xml:space="preserve">Marriages by Type of Marriages, Age Group, Year and Previous Marital Status of Groom </t>
  </si>
  <si>
    <r>
      <t xml:space="preserve">(a) Bujang / </t>
    </r>
    <r>
      <rPr>
        <i/>
        <sz val="12"/>
        <color indexed="8"/>
        <rFont val="Calibri"/>
        <family val="2"/>
      </rPr>
      <t>Single</t>
    </r>
  </si>
  <si>
    <r>
      <t xml:space="preserve">(b) Duda / </t>
    </r>
    <r>
      <rPr>
        <i/>
        <sz val="12"/>
        <color indexed="8"/>
        <rFont val="Calibri"/>
        <family val="2"/>
      </rPr>
      <t>Widowed</t>
    </r>
  </si>
  <si>
    <r>
      <t xml:space="preserve">(c) Bercerai / </t>
    </r>
    <r>
      <rPr>
        <i/>
        <sz val="12"/>
        <color indexed="8"/>
        <rFont val="Calibri"/>
        <family val="2"/>
      </rPr>
      <t>Divorced</t>
    </r>
  </si>
  <si>
    <r>
      <t xml:space="preserve">(d) Poligami / </t>
    </r>
    <r>
      <rPr>
        <i/>
        <sz val="12"/>
        <color indexed="8"/>
        <rFont val="Calibri"/>
        <family val="2"/>
      </rPr>
      <t>Polygamy</t>
    </r>
  </si>
  <si>
    <r>
      <t xml:space="preserve">(e) Tidak Dinyatakan / </t>
    </r>
    <r>
      <rPr>
        <i/>
        <sz val="12"/>
        <color indexed="8"/>
        <rFont val="Calibri"/>
        <family val="2"/>
      </rPr>
      <t>Not Stated</t>
    </r>
  </si>
  <si>
    <t>Perkahwinan mengikut Jenis Perkahwinan, Kumpulan Umur bagi Perempuan dan Tahun</t>
  </si>
  <si>
    <t>Marriages by Type of Marriages, Age Group of Bride and Year</t>
  </si>
  <si>
    <t>Perkahwinan mengikut Jenis Perkahwinan, Kumpulan Umur, Tahun dan Taraf Perkahwinan yang Lalu bagi Perempuan</t>
  </si>
  <si>
    <t>Marriages by Type of Marriages, Age Group, Year and Previous Marital Status of Bride</t>
  </si>
  <si>
    <r>
      <t xml:space="preserve">(b) Balu / </t>
    </r>
    <r>
      <rPr>
        <i/>
        <sz val="12"/>
        <color indexed="8"/>
        <rFont val="Calibri"/>
        <family val="2"/>
      </rPr>
      <t>Widowed</t>
    </r>
  </si>
  <si>
    <r>
      <t xml:space="preserve">(d) Tidak Dinyatakan / </t>
    </r>
    <r>
      <rPr>
        <i/>
        <sz val="12"/>
        <color indexed="8"/>
        <rFont val="Calibri"/>
        <family val="2"/>
      </rPr>
      <t>Not Stated</t>
    </r>
  </si>
  <si>
    <t xml:space="preserve">Perkahwinan mengikut Jenis Perkahwinan, Bulan Perkahwinan dan Tahun </t>
  </si>
  <si>
    <t xml:space="preserve">Marriages by Type of Marriages, Month of Marriages and Year  </t>
  </si>
  <si>
    <t>Perkahwinan mengikut Daerah, Bulan Perkahwinan dan Tahun</t>
  </si>
  <si>
    <t>Marriages by District, Month of Marriages and Year</t>
  </si>
  <si>
    <t>84-85</t>
  </si>
  <si>
    <t>Perceraian mengikut Daerah, Bilangan Tanggungan Anak dan Tahun</t>
  </si>
  <si>
    <t>Divorces by District, Number of Dependent Children and Year</t>
  </si>
  <si>
    <t xml:space="preserve">Perceraian mengikut Daerah, Bilangan Tanggungan Anak, Tahun dan Jenis Perkahwinan </t>
  </si>
  <si>
    <r>
      <t xml:space="preserve">(a) Islam / </t>
    </r>
    <r>
      <rPr>
        <i/>
        <sz val="12"/>
        <color indexed="8"/>
        <rFont val="Calibri"/>
        <family val="2"/>
      </rPr>
      <t>Muslim</t>
    </r>
  </si>
  <si>
    <r>
      <t xml:space="preserve">(b) Sivil / </t>
    </r>
    <r>
      <rPr>
        <i/>
        <sz val="12"/>
        <color indexed="8"/>
        <rFont val="Calibri"/>
        <family val="2"/>
      </rPr>
      <t>Civil</t>
    </r>
  </si>
  <si>
    <t>3.10</t>
  </si>
  <si>
    <t>Perceraian mengikut Jenis, Tempoh Perkahwinan dan Tahun</t>
  </si>
  <si>
    <t>Divorces by Type, Duration of Marriages and Year</t>
  </si>
  <si>
    <t>3.11</t>
  </si>
  <si>
    <t>Perceraian mengikut Jenis Perkahwinan, Umur Suami dan Tahun</t>
  </si>
  <si>
    <t>Divorces by Type of Marriages, Age of Husband and Year</t>
  </si>
  <si>
    <t>3.12</t>
  </si>
  <si>
    <t>Perceraian mengikut Jenis Perkahwinan, Umur Isteri dan Tahun</t>
  </si>
  <si>
    <t>Divorces by Type of Marriages, Age of Wife and Year</t>
  </si>
  <si>
    <t>Jadual: 3.1   Perkahwinan mengikut Jenis Perkahwinan, Daerah dan Tahun</t>
  </si>
  <si>
    <t>Table: 3.1    Marriages by Type of Marriages, District and Year</t>
  </si>
  <si>
    <t>Daerah dan Jenis Perkahwinan</t>
  </si>
  <si>
    <r>
      <t xml:space="preserve">Tahun </t>
    </r>
    <r>
      <rPr>
        <sz val="13"/>
        <color indexed="8"/>
        <rFont val="Calibri"/>
        <family val="2"/>
      </rPr>
      <t>/</t>
    </r>
    <r>
      <rPr>
        <b/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Year</t>
    </r>
  </si>
  <si>
    <t>District and Type of Marriages</t>
  </si>
  <si>
    <r>
      <t>Islam/</t>
    </r>
    <r>
      <rPr>
        <b/>
        <i/>
        <sz val="13"/>
        <color indexed="8"/>
        <rFont val="Calibri"/>
        <family val="2"/>
      </rPr>
      <t>Muslim</t>
    </r>
  </si>
  <si>
    <r>
      <t xml:space="preserve">Di luar Brunei/ </t>
    </r>
    <r>
      <rPr>
        <i/>
        <sz val="13"/>
        <color indexed="8"/>
        <rFont val="Calibri"/>
        <family val="2"/>
      </rPr>
      <t>Outside Brunei</t>
    </r>
  </si>
  <si>
    <r>
      <t>Sivil/</t>
    </r>
    <r>
      <rPr>
        <b/>
        <i/>
        <sz val="13"/>
        <color indexed="8"/>
        <rFont val="Calibri"/>
        <family val="2"/>
      </rPr>
      <t>Civil</t>
    </r>
  </si>
  <si>
    <r>
      <t>Adat dan lain-lain/</t>
    </r>
    <r>
      <rPr>
        <b/>
        <i/>
        <sz val="13"/>
        <color indexed="8"/>
        <rFont val="Calibri"/>
        <family val="2"/>
      </rPr>
      <t>Customary &amp; Others</t>
    </r>
  </si>
  <si>
    <t>Sumber :  Jabatan Kehakiman Negara dan Pejabat Peguam Negara</t>
  </si>
  <si>
    <t>Source :   State Judiciary Department and Attorney General's Chambers</t>
  </si>
  <si>
    <t>Jadual: 3.2        Perkahwinan mengikut Jenis Perkahwinan, Kumpulan Umur bagi Lelaki dan Tahun</t>
  </si>
  <si>
    <t>Table: 3.2          Marriages by Type of Marriages, Age Group of Groom and Year</t>
  </si>
  <si>
    <t>Jenis Perkahwinan dan Kumpulan Umur</t>
  </si>
  <si>
    <t>Type of Marriages and Age Group</t>
  </si>
  <si>
    <r>
      <t>Di bawah 15/</t>
    </r>
    <r>
      <rPr>
        <i/>
        <sz val="13"/>
        <color indexed="8"/>
        <rFont val="Calibri"/>
        <family val="2"/>
      </rPr>
      <t>Below 15</t>
    </r>
  </si>
  <si>
    <r>
      <t>70 ke atas/</t>
    </r>
    <r>
      <rPr>
        <i/>
        <sz val="13"/>
        <color indexed="8"/>
        <rFont val="Calibri"/>
        <family val="2"/>
      </rPr>
      <t>70 above</t>
    </r>
  </si>
  <si>
    <r>
      <t>Tidak Dinyatakan/</t>
    </r>
    <r>
      <rPr>
        <i/>
        <sz val="13"/>
        <color indexed="8"/>
        <rFont val="Calibri"/>
        <family val="2"/>
      </rPr>
      <t>Not Stated</t>
    </r>
  </si>
  <si>
    <t xml:space="preserve">Jadual: 3.3 Perkahwinan mengikut Jenis Perkahwinan, Kumpulan Umur, Tahun dan Taraf Perkahwinan yang Lalu bagi Lelaki </t>
  </si>
  <si>
    <t xml:space="preserve">Table: 3.3   Marriages by Type of Marriages, Age Group, Year and Previous Marital Status of Groom </t>
  </si>
  <si>
    <r>
      <t xml:space="preserve">(a) Bujang </t>
    </r>
    <r>
      <rPr>
        <sz val="13"/>
        <color indexed="8"/>
        <rFont val="Calibri"/>
        <family val="2"/>
      </rPr>
      <t xml:space="preserve">/ </t>
    </r>
    <r>
      <rPr>
        <i/>
        <sz val="13"/>
        <color indexed="8"/>
        <rFont val="Calibri"/>
        <family val="2"/>
      </rPr>
      <t>Single</t>
    </r>
  </si>
  <si>
    <r>
      <t>(b) Duda</t>
    </r>
    <r>
      <rPr>
        <sz val="13"/>
        <color indexed="8"/>
        <rFont val="Calibri"/>
        <family val="2"/>
      </rPr>
      <t xml:space="preserve"> / </t>
    </r>
    <r>
      <rPr>
        <i/>
        <sz val="13"/>
        <color indexed="8"/>
        <rFont val="Calibri"/>
        <family val="2"/>
      </rPr>
      <t>Widowed</t>
    </r>
  </si>
  <si>
    <r>
      <t>(c) Bercerai</t>
    </r>
    <r>
      <rPr>
        <sz val="13"/>
        <color indexed="8"/>
        <rFont val="Calibri"/>
        <family val="2"/>
      </rPr>
      <t xml:space="preserve"> / </t>
    </r>
    <r>
      <rPr>
        <i/>
        <sz val="13"/>
        <color indexed="8"/>
        <rFont val="Calibri"/>
        <family val="2"/>
      </rPr>
      <t>Divorced</t>
    </r>
  </si>
  <si>
    <r>
      <t xml:space="preserve">Tahun </t>
    </r>
    <r>
      <rPr>
        <sz val="13"/>
        <color indexed="8"/>
        <rFont val="Calibri"/>
        <family val="2"/>
      </rPr>
      <t>/</t>
    </r>
    <r>
      <rPr>
        <i/>
        <sz val="13"/>
        <color indexed="8"/>
        <rFont val="Calibri"/>
        <family val="2"/>
      </rPr>
      <t xml:space="preserve"> Year</t>
    </r>
  </si>
  <si>
    <r>
      <t xml:space="preserve">(d) Poligami </t>
    </r>
    <r>
      <rPr>
        <sz val="13"/>
        <color indexed="8"/>
        <rFont val="Calibri"/>
        <family val="2"/>
      </rPr>
      <t>/</t>
    </r>
    <r>
      <rPr>
        <b/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Polygamy</t>
    </r>
  </si>
  <si>
    <r>
      <t>(e) Tidak Dinyatakan</t>
    </r>
    <r>
      <rPr>
        <sz val="13"/>
        <color indexed="8"/>
        <rFont val="Calibri"/>
        <family val="2"/>
      </rPr>
      <t xml:space="preserve"> /</t>
    </r>
    <r>
      <rPr>
        <i/>
        <sz val="13"/>
        <color indexed="8"/>
        <rFont val="Calibri"/>
        <family val="2"/>
      </rPr>
      <t xml:space="preserve"> Not Stated</t>
    </r>
  </si>
  <si>
    <t>Jadual: 3.4   Perkahwinan mengikut Jenis Perkahwinan, Kumpulan Umur bagi Perempuan dan Tahun</t>
  </si>
  <si>
    <t>Table: 3.4     Marriages by Type of Marriages, Age Group of Bride and Year</t>
  </si>
  <si>
    <t>Jadual: 3.5 Perkahwinan mengikut Jenis Perkahwinan, Kumpulan Umur, Tahun dan Taraf Perkahwinan yang Lalu bagi Perempuan</t>
  </si>
  <si>
    <t>Table:  3.5  Marriages by Type of Marriages, Age Group, Year and Previous Marital Status of Bride</t>
  </si>
  <si>
    <r>
      <t>Tahun</t>
    </r>
    <r>
      <rPr>
        <sz val="13"/>
        <color indexed="8"/>
        <rFont val="Calibri"/>
        <family val="2"/>
      </rPr>
      <t xml:space="preserve"> /</t>
    </r>
    <r>
      <rPr>
        <b/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Year</t>
    </r>
  </si>
  <si>
    <t xml:space="preserve">Jadual: 3.6   Perkahwinan mengikut Jenis Perkahwinan, Bulan Perkahwinan dan Tahun </t>
  </si>
  <si>
    <t xml:space="preserve">Table: 3.6    Marriages by Type of Marriages, Month of Marriages and Year  </t>
  </si>
  <si>
    <t>Jenis dan Bulan Perkahwinan</t>
  </si>
  <si>
    <t>Type and Month of Marriages</t>
  </si>
  <si>
    <t>Jadual: 3.7    Perkahwinan mengikut Daerah, Bulan Perkahwinan dan Tahun</t>
  </si>
  <si>
    <t>Table:  3.7     Marriages by District, Month of Marriages and Year</t>
  </si>
  <si>
    <t>Daerah dan Bulan Perkahwinan</t>
  </si>
  <si>
    <r>
      <t>Tahun</t>
    </r>
    <r>
      <rPr>
        <sz val="13"/>
        <color indexed="8"/>
        <rFont val="Calibri"/>
        <family val="2"/>
      </rPr>
      <t xml:space="preserve"> /</t>
    </r>
    <r>
      <rPr>
        <i/>
        <sz val="13"/>
        <color indexed="8"/>
        <rFont val="Calibri"/>
        <family val="2"/>
      </rPr>
      <t xml:space="preserve"> Year</t>
    </r>
  </si>
  <si>
    <t>District and Month of Marriages</t>
  </si>
  <si>
    <t>Jadual: 3.7    Perkahwinan mengikut Daerah, Bulan Perkahwinan dan Tahun - Sambungan</t>
  </si>
  <si>
    <t>Table:  3.7     Marriages by District, Month of Marriages and Year - Continued</t>
  </si>
  <si>
    <r>
      <t>Tahun</t>
    </r>
    <r>
      <rPr>
        <i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/</t>
    </r>
    <r>
      <rPr>
        <i/>
        <sz val="12"/>
        <color indexed="8"/>
        <rFont val="Calibri"/>
        <family val="2"/>
      </rPr>
      <t xml:space="preserve"> Year</t>
    </r>
  </si>
  <si>
    <r>
      <t xml:space="preserve">Di Luar Brunei/ </t>
    </r>
    <r>
      <rPr>
        <b/>
        <i/>
        <sz val="13"/>
        <color indexed="8"/>
        <rFont val="Calibri"/>
        <family val="2"/>
      </rPr>
      <t>Outside Brunei</t>
    </r>
  </si>
  <si>
    <t>Jadual: 3.8   Perceraian mengikut Daerah, Bilangan Tanggungan Anak dan Tahun</t>
  </si>
  <si>
    <t>Table: 3.8    Divorces by District, Number of Dependent Children and Year</t>
  </si>
  <si>
    <t xml:space="preserve">Daerah dan Bilangan Anak </t>
  </si>
  <si>
    <t>District and No of Children</t>
  </si>
  <si>
    <r>
      <t>7 atau Lebih/</t>
    </r>
    <r>
      <rPr>
        <i/>
        <sz val="13"/>
        <color indexed="8"/>
        <rFont val="Calibri"/>
        <family val="2"/>
      </rPr>
      <t>7 or More</t>
    </r>
  </si>
  <si>
    <r>
      <t>Bilangan Anak Agregat/</t>
    </r>
    <r>
      <rPr>
        <i/>
        <sz val="13"/>
        <color indexed="8"/>
        <rFont val="Calibri"/>
        <family val="2"/>
      </rPr>
      <t>Aggregate Number of Children</t>
    </r>
    <r>
      <rPr>
        <sz val="13"/>
        <color indexed="8"/>
        <rFont val="Calibri"/>
        <family val="2"/>
      </rPr>
      <t xml:space="preserve"> </t>
    </r>
  </si>
  <si>
    <r>
      <t xml:space="preserve">Di Luar Brunei / </t>
    </r>
    <r>
      <rPr>
        <b/>
        <i/>
        <sz val="13"/>
        <color indexed="8"/>
        <rFont val="Calibri"/>
        <family val="2"/>
      </rPr>
      <t>Outside Brunei</t>
    </r>
  </si>
  <si>
    <t xml:space="preserve">Jadual: 3.9  Perceraian mengikut Daerah, Bilangan Tanggungan Anak, Tahun dan Jenis Perkahwinan </t>
  </si>
  <si>
    <t>Table: 3.9   Divorces by District, Number of Dependent Children, Year and Type of Marriages</t>
  </si>
  <si>
    <r>
      <t>(a) Islam</t>
    </r>
    <r>
      <rPr>
        <sz val="13"/>
        <color indexed="8"/>
        <rFont val="Calibri"/>
        <family val="2"/>
      </rPr>
      <t xml:space="preserve"> / </t>
    </r>
    <r>
      <rPr>
        <i/>
        <sz val="13"/>
        <color indexed="8"/>
        <rFont val="Calibri"/>
        <family val="2"/>
      </rPr>
      <t>Muslim</t>
    </r>
  </si>
  <si>
    <r>
      <t>Di Luar Brunei/</t>
    </r>
    <r>
      <rPr>
        <b/>
        <i/>
        <sz val="13"/>
        <color indexed="8"/>
        <rFont val="Calibri"/>
        <family val="2"/>
      </rPr>
      <t>Outside Brunei</t>
    </r>
  </si>
  <si>
    <t>Sumber :  Jabatan Kehakiman Negara</t>
  </si>
  <si>
    <t xml:space="preserve">Source :   State Judiciary Department </t>
  </si>
  <si>
    <r>
      <t xml:space="preserve">(b) Sivil / </t>
    </r>
    <r>
      <rPr>
        <b/>
        <i/>
        <sz val="13"/>
        <color indexed="8"/>
        <rFont val="Calibri"/>
        <family val="2"/>
      </rPr>
      <t>Civil</t>
    </r>
  </si>
  <si>
    <t>Nota: Pendaftaran Perceraian Sivil bagi Daerah Belait, Daerah Tutong dan Daerah Temburong hanya dibuat di Daerah Brunei Muara</t>
  </si>
  <si>
    <t>Note: Civil Divorces for Belait District, Tutong District and Belait District are registered in Brunei Muara District.</t>
  </si>
  <si>
    <t>Jadual: 3.10   Perceraian mengikut Jenis, Tempoh Perkahwinan dan Tahun</t>
  </si>
  <si>
    <t>Table: 3.10     Divorces by Type, Duration of Marriages and Year</t>
  </si>
  <si>
    <t>Jenis dan Tempoh Perkahwinan</t>
  </si>
  <si>
    <t>Type and Duration of Marriages</t>
  </si>
  <si>
    <r>
      <t>Di bawah 1 Tahun/</t>
    </r>
    <r>
      <rPr>
        <i/>
        <sz val="13"/>
        <color indexed="8"/>
        <rFont val="Calibri"/>
        <family val="2"/>
      </rPr>
      <t>Below 1 Year</t>
    </r>
  </si>
  <si>
    <t>10-14</t>
  </si>
  <si>
    <r>
      <t>20 ke atas/</t>
    </r>
    <r>
      <rPr>
        <i/>
        <sz val="13"/>
        <color indexed="8"/>
        <rFont val="Calibri"/>
        <family val="2"/>
      </rPr>
      <t>20 above</t>
    </r>
  </si>
  <si>
    <r>
      <rPr>
        <sz val="13"/>
        <color indexed="8"/>
        <rFont val="Calibri"/>
        <family val="2"/>
      </rPr>
      <t>Tidak Dinyatakan/</t>
    </r>
    <r>
      <rPr>
        <i/>
        <sz val="13"/>
        <color indexed="8"/>
        <rFont val="Calibri"/>
        <family val="2"/>
      </rPr>
      <t>Not Stated</t>
    </r>
  </si>
  <si>
    <t>Jadual: 3.11   Perceraian mengikut Jenis Perkahwinan, Umur Suami dan Tahun</t>
  </si>
  <si>
    <t>Table: 3.11     Divorces by Type of Marriages, Age of Husband and Year</t>
  </si>
  <si>
    <t>Jenis Perkahwinan dan Umur Suami</t>
  </si>
  <si>
    <t>Type of Marriages and Age of Husband</t>
  </si>
  <si>
    <r>
      <t>Di bawah 15 Tahun/</t>
    </r>
    <r>
      <rPr>
        <i/>
        <sz val="13"/>
        <color indexed="8"/>
        <rFont val="Calibri"/>
        <family val="2"/>
      </rPr>
      <t>Below 15 Year</t>
    </r>
  </si>
  <si>
    <t>55-59</t>
  </si>
  <si>
    <t>60-64</t>
  </si>
  <si>
    <t>65-69</t>
  </si>
  <si>
    <t>70-74</t>
  </si>
  <si>
    <r>
      <t>75 ke atas/</t>
    </r>
    <r>
      <rPr>
        <i/>
        <sz val="13"/>
        <color indexed="8"/>
        <rFont val="Calibri"/>
        <family val="2"/>
      </rPr>
      <t>75 above</t>
    </r>
  </si>
  <si>
    <t>Jadual: 3.12   Perceraian mengikut Jenis Perkahwinan, Umur Isteri dan Tahun</t>
  </si>
  <si>
    <t>Table: 3.12    Divorces by Type of Marriages, Age of Wife and Year</t>
  </si>
  <si>
    <t>Jenis Perkahwinan dan Umur Isteri</t>
  </si>
  <si>
    <t>Type of Marriages and Age of Wife</t>
  </si>
  <si>
    <r>
      <t>(b) Tahun/</t>
    </r>
    <r>
      <rPr>
        <b/>
        <i/>
        <sz val="13"/>
        <rFont val="Calibri"/>
        <family val="2"/>
      </rPr>
      <t>Year</t>
    </r>
    <r>
      <rPr>
        <b/>
        <sz val="13"/>
        <rFont val="Calibri"/>
        <family val="2"/>
      </rPr>
      <t>: 2019</t>
    </r>
  </si>
  <si>
    <r>
      <t>(c) Tahun/</t>
    </r>
    <r>
      <rPr>
        <b/>
        <i/>
        <sz val="13"/>
        <rFont val="Calibri"/>
        <family val="2"/>
      </rPr>
      <t>Year</t>
    </r>
    <r>
      <rPr>
        <b/>
        <sz val="13"/>
        <rFont val="Calibri"/>
        <family val="2"/>
      </rPr>
      <t>: 2020</t>
    </r>
  </si>
  <si>
    <r>
      <t>(d) Tahun/</t>
    </r>
    <r>
      <rPr>
        <b/>
        <i/>
        <sz val="13"/>
        <rFont val="Calibri"/>
        <family val="2"/>
      </rPr>
      <t>Year</t>
    </r>
    <r>
      <rPr>
        <b/>
        <sz val="13"/>
        <rFont val="Calibri"/>
        <family val="2"/>
      </rPr>
      <t>: 2021</t>
    </r>
  </si>
  <si>
    <r>
      <t>(f) Tahun/</t>
    </r>
    <r>
      <rPr>
        <b/>
        <i/>
        <sz val="13"/>
        <rFont val="Calibri"/>
        <family val="2"/>
      </rPr>
      <t>Year</t>
    </r>
    <r>
      <rPr>
        <b/>
        <sz val="13"/>
        <rFont val="Calibri"/>
        <family val="2"/>
      </rPr>
      <t>: 2023</t>
    </r>
  </si>
  <si>
    <t xml:space="preserve">   </t>
  </si>
  <si>
    <t>(M00-M99)</t>
  </si>
  <si>
    <t>Penyakit-Penyakit Sistem Otot Skeletal dan</t>
  </si>
  <si>
    <t>Tisu Perantara</t>
  </si>
  <si>
    <t>Diseases of Musculoskeletal System and Connective Tissue</t>
  </si>
  <si>
    <t>(Q00-Q99)</t>
  </si>
  <si>
    <t>Malformasi Kongenital, Pencacatan dan Keluarbiasaan</t>
  </si>
  <si>
    <t xml:space="preserve">Kromosom </t>
  </si>
  <si>
    <t>Congenital Malformations, Deformations and</t>
  </si>
  <si>
    <t>Chromosomal Abnormalities</t>
  </si>
  <si>
    <r>
      <rPr>
        <b/>
        <sz val="13"/>
        <color rgb="FF000000"/>
        <rFont val="Calibri"/>
        <family val="2"/>
      </rPr>
      <t>(a) Bujang</t>
    </r>
    <r>
      <rPr>
        <sz val="13"/>
        <color indexed="8"/>
        <rFont val="Calibri"/>
        <family val="2"/>
      </rPr>
      <t xml:space="preserve"> / Single</t>
    </r>
  </si>
  <si>
    <r>
      <rPr>
        <b/>
        <sz val="13"/>
        <color rgb="FF000000"/>
        <rFont val="Calibri"/>
        <family val="2"/>
      </rPr>
      <t>(b) Balu</t>
    </r>
    <r>
      <rPr>
        <sz val="13"/>
        <color indexed="8"/>
        <rFont val="Calibri"/>
        <family val="2"/>
      </rPr>
      <t xml:space="preserve"> / </t>
    </r>
    <r>
      <rPr>
        <i/>
        <sz val="13"/>
        <color indexed="8"/>
        <rFont val="Calibri"/>
        <family val="2"/>
      </rPr>
      <t>Widowed</t>
    </r>
  </si>
  <si>
    <r>
      <rPr>
        <b/>
        <sz val="13"/>
        <color rgb="FF000000"/>
        <rFont val="Calibri"/>
        <family val="2"/>
      </rPr>
      <t>(c) Bercerai</t>
    </r>
    <r>
      <rPr>
        <sz val="13"/>
        <color indexed="8"/>
        <rFont val="Calibri"/>
        <family val="2"/>
      </rPr>
      <t xml:space="preserve"> / Divorced</t>
    </r>
  </si>
  <si>
    <r>
      <rPr>
        <b/>
        <sz val="13"/>
        <color rgb="FF000000"/>
        <rFont val="Calibri"/>
        <family val="2"/>
      </rPr>
      <t>(d) Tidak Dinyatakan</t>
    </r>
    <r>
      <rPr>
        <sz val="13"/>
        <color indexed="8"/>
        <rFont val="Calibri"/>
        <family val="2"/>
      </rPr>
      <t xml:space="preserve"> / Not Stated</t>
    </r>
  </si>
  <si>
    <r>
      <t>(a) Tahun/</t>
    </r>
    <r>
      <rPr>
        <i/>
        <sz val="12"/>
        <rFont val="Calibri"/>
        <family val="2"/>
      </rPr>
      <t>Year</t>
    </r>
    <r>
      <rPr>
        <sz val="12"/>
        <rFont val="Calibri"/>
        <family val="2"/>
      </rPr>
      <t>: 2018</t>
    </r>
  </si>
  <si>
    <r>
      <t>(b) Tahun/</t>
    </r>
    <r>
      <rPr>
        <i/>
        <sz val="12"/>
        <rFont val="Calibri"/>
        <family val="2"/>
      </rPr>
      <t>Year</t>
    </r>
    <r>
      <rPr>
        <sz val="12"/>
        <rFont val="Calibri"/>
        <family val="2"/>
      </rPr>
      <t>: 2019</t>
    </r>
  </si>
  <si>
    <r>
      <t>(c) Tahun/</t>
    </r>
    <r>
      <rPr>
        <i/>
        <sz val="12"/>
        <rFont val="Calibri"/>
        <family val="2"/>
      </rPr>
      <t>Year</t>
    </r>
    <r>
      <rPr>
        <sz val="12"/>
        <rFont val="Calibri"/>
        <family val="2"/>
      </rPr>
      <t>: 2020</t>
    </r>
  </si>
  <si>
    <r>
      <t>(d) Tahun/</t>
    </r>
    <r>
      <rPr>
        <i/>
        <sz val="12"/>
        <rFont val="Calibri"/>
        <family val="2"/>
      </rPr>
      <t>Year</t>
    </r>
    <r>
      <rPr>
        <sz val="12"/>
        <rFont val="Calibri"/>
        <family val="2"/>
      </rPr>
      <t>: 2021</t>
    </r>
  </si>
  <si>
    <r>
      <t>(e) Tahun/</t>
    </r>
    <r>
      <rPr>
        <i/>
        <sz val="12"/>
        <rFont val="Calibri"/>
        <family val="2"/>
      </rPr>
      <t>Year</t>
    </r>
    <r>
      <rPr>
        <sz val="12"/>
        <rFont val="Calibri"/>
        <family val="2"/>
      </rPr>
      <t>: 2022</t>
    </r>
  </si>
  <si>
    <r>
      <t>(f)  Tahun/</t>
    </r>
    <r>
      <rPr>
        <i/>
        <sz val="12"/>
        <rFont val="Calibri"/>
        <family val="2"/>
      </rPr>
      <t>Year</t>
    </r>
    <r>
      <rPr>
        <sz val="12"/>
        <rFont val="Calibri"/>
        <family val="2"/>
      </rPr>
      <t>: 2023</t>
    </r>
  </si>
  <si>
    <r>
      <t>(f) Tahun/</t>
    </r>
    <r>
      <rPr>
        <b/>
        <i/>
        <sz val="13"/>
        <rFont val="Calibri"/>
        <family val="2"/>
      </rPr>
      <t>Year</t>
    </r>
    <r>
      <rPr>
        <b/>
        <sz val="13"/>
        <rFont val="Calibri"/>
        <family val="2"/>
      </rPr>
      <t>: 2024</t>
    </r>
  </si>
  <si>
    <t>Jadual: 1.3</t>
  </si>
  <si>
    <t>Table: 1.3</t>
  </si>
  <si>
    <t>Registered Live Birth By Race of Father, Sex, Year and District</t>
  </si>
  <si>
    <t>Jadual: 1.5</t>
  </si>
  <si>
    <t>Kelahiran Hidup Yang Didaftarkan mengikut Umur Bapa, Jantina dan Tahun</t>
  </si>
  <si>
    <t>Table: 1.5</t>
  </si>
  <si>
    <t>Registered Live Birth by Age of Father, Sex and Year</t>
  </si>
  <si>
    <t>Umur Bapa</t>
  </si>
  <si>
    <t>Age of Father</t>
  </si>
  <si>
    <t>Di bawah 20</t>
  </si>
  <si>
    <t>Below 20</t>
  </si>
  <si>
    <t>.</t>
  </si>
  <si>
    <t>50 ke atas</t>
  </si>
  <si>
    <t>50 above</t>
  </si>
  <si>
    <t>Jadual: 1.4</t>
  </si>
  <si>
    <t>Kelahiran Hidup Yang Didaftarkan mengikut Bangsa Ibu, Jantina dan Tahun</t>
  </si>
  <si>
    <t>Table: 1.4</t>
  </si>
  <si>
    <t>Registered Live Birth by Race of Mother, Sex and Year</t>
  </si>
  <si>
    <t>Bangsa Ibu</t>
  </si>
  <si>
    <t>Race of Mother</t>
  </si>
  <si>
    <t>Jadual: 1.6</t>
  </si>
  <si>
    <t>Kelahiran Hidup Yang Didaftarkan mengikut Umur Ibu, Jantina dan Tahun</t>
  </si>
  <si>
    <t>Table: 1.6</t>
  </si>
  <si>
    <t>Registered Live Birth by Age of Mother, Sex and Year</t>
  </si>
  <si>
    <t>Umur Ibu</t>
  </si>
  <si>
    <t>Age of Mother</t>
  </si>
  <si>
    <t>Di bawah 15</t>
  </si>
  <si>
    <t>Below 15</t>
  </si>
  <si>
    <t>Jadual: 1.7</t>
  </si>
  <si>
    <t xml:space="preserve">Kelahiran Hidup Yang Didaftarkan mengikut Umur Ibu, Jantina, Tahun dan Taraf Penduduk </t>
  </si>
  <si>
    <t>Table: 1.7</t>
  </si>
  <si>
    <t xml:space="preserve">Registered Live Birth by Age of Mother, Sex, Year and Residential Status  </t>
  </si>
  <si>
    <r>
      <t xml:space="preserve">(a) Rakyat Brunei </t>
    </r>
    <r>
      <rPr>
        <sz val="13"/>
        <color indexed="8"/>
        <rFont val="Calibri"/>
        <family val="2"/>
      </rPr>
      <t>/</t>
    </r>
    <r>
      <rPr>
        <b/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Brunei Citizens</t>
    </r>
  </si>
  <si>
    <r>
      <t>(b) Penduduk Tetap</t>
    </r>
    <r>
      <rPr>
        <sz val="13"/>
        <color indexed="8"/>
        <rFont val="Calibri"/>
        <family val="2"/>
      </rPr>
      <t xml:space="preserve"> / </t>
    </r>
    <r>
      <rPr>
        <i/>
        <sz val="13"/>
        <color indexed="8"/>
        <rFont val="Calibri"/>
        <family val="2"/>
      </rPr>
      <t>Permanent Residents</t>
    </r>
  </si>
  <si>
    <r>
      <t>(c) Penduduk Sementara</t>
    </r>
    <r>
      <rPr>
        <sz val="13"/>
        <color indexed="8"/>
        <rFont val="Calibri"/>
        <family val="2"/>
      </rPr>
      <t xml:space="preserve"> / </t>
    </r>
    <r>
      <rPr>
        <i/>
        <sz val="13"/>
        <color indexed="8"/>
        <rFont val="Calibri"/>
        <family val="2"/>
      </rPr>
      <t>Temporary Residents</t>
    </r>
  </si>
  <si>
    <t>Jadual: 1.8</t>
  </si>
  <si>
    <t xml:space="preserve">Kelahiran Hidup Yang Didaftarkan mengikut Umur Ibu, Jantina, Tahun dan Bangsa Ibu </t>
  </si>
  <si>
    <t>Table: 1.8</t>
  </si>
  <si>
    <t xml:space="preserve">Registered Live Birth by Age of Mother, Sex, Year and Race of Mother </t>
  </si>
  <si>
    <r>
      <t>(a) Melayu</t>
    </r>
    <r>
      <rPr>
        <sz val="13"/>
        <color indexed="8"/>
        <rFont val="Calibri"/>
        <family val="2"/>
      </rPr>
      <t xml:space="preserve"> / </t>
    </r>
    <r>
      <rPr>
        <i/>
        <sz val="13"/>
        <color indexed="8"/>
        <rFont val="Calibri"/>
        <family val="2"/>
      </rPr>
      <t>Malays</t>
    </r>
  </si>
  <si>
    <r>
      <t xml:space="preserve">(b) Cina / </t>
    </r>
    <r>
      <rPr>
        <b/>
        <i/>
        <sz val="13"/>
        <color indexed="8"/>
        <rFont val="Calibri"/>
        <family val="2"/>
      </rPr>
      <t>Chinese</t>
    </r>
  </si>
  <si>
    <r>
      <t xml:space="preserve">(c) Puak Asli Lain / </t>
    </r>
    <r>
      <rPr>
        <b/>
        <i/>
        <sz val="13"/>
        <color indexed="8"/>
        <rFont val="Calibri"/>
        <family val="2"/>
      </rPr>
      <t>Other Indigenous</t>
    </r>
  </si>
  <si>
    <r>
      <t xml:space="preserve">(d) Lain-lain &amp; Tidak Dinyatakan  / </t>
    </r>
    <r>
      <rPr>
        <b/>
        <i/>
        <sz val="13"/>
        <color indexed="8"/>
        <rFont val="Calibri"/>
        <family val="2"/>
      </rPr>
      <t>Others &amp; Not Stated</t>
    </r>
  </si>
  <si>
    <t>Jadual: 1.9                Kelahiran Hidup Yang Didaftarkan mengikut Taraf Kebangsaan Bapa, Jantina dan Tahun</t>
  </si>
  <si>
    <t>Table: 1.9                 Registered Live Birth by Nationality of Father, Sex and Year</t>
  </si>
  <si>
    <t>Taraf Kebangsaan Bapa</t>
  </si>
  <si>
    <t>Nationality of Father</t>
  </si>
  <si>
    <t>Jadual: 1.10     Kelahiran Hidup Yang Didaftarkan Mengikut Taraf Kebangsaan Bapa, Jantina, Tahun dan Bangsa Bapa</t>
  </si>
  <si>
    <t>Table: 1.10       Registered Live Birth by Nationality of Father, Sex, Year and Race of Father</t>
  </si>
  <si>
    <r>
      <t xml:space="preserve">(a) Melayu  </t>
    </r>
    <r>
      <rPr>
        <sz val="13"/>
        <color indexed="8"/>
        <rFont val="Calibri"/>
        <family val="2"/>
      </rPr>
      <t xml:space="preserve">/ </t>
    </r>
    <r>
      <rPr>
        <i/>
        <sz val="13"/>
        <color indexed="8"/>
        <rFont val="Calibri"/>
        <family val="2"/>
      </rPr>
      <t>Malays</t>
    </r>
  </si>
  <si>
    <r>
      <t xml:space="preserve">(b) Cina  </t>
    </r>
    <r>
      <rPr>
        <sz val="13"/>
        <color indexed="8"/>
        <rFont val="Calibri"/>
        <family val="2"/>
      </rPr>
      <t>/</t>
    </r>
    <r>
      <rPr>
        <b/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Chinese</t>
    </r>
  </si>
  <si>
    <r>
      <t xml:space="preserve">(c) Puak Asli Lain  </t>
    </r>
    <r>
      <rPr>
        <sz val="13"/>
        <color indexed="8"/>
        <rFont val="Calibri"/>
        <family val="2"/>
      </rPr>
      <t>/</t>
    </r>
    <r>
      <rPr>
        <b/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Other</t>
    </r>
    <r>
      <rPr>
        <b/>
        <i/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Indigenous</t>
    </r>
  </si>
  <si>
    <r>
      <t xml:space="preserve">(d) Lain-Lain &amp; Tidak Dinyatakan  </t>
    </r>
    <r>
      <rPr>
        <sz val="13"/>
        <color indexed="8"/>
        <rFont val="Calibri"/>
        <family val="2"/>
      </rPr>
      <t>/</t>
    </r>
    <r>
      <rPr>
        <b/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Others</t>
    </r>
    <r>
      <rPr>
        <b/>
        <i/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&amp; Not Stated</t>
    </r>
  </si>
  <si>
    <t>Jadual: 1.11</t>
  </si>
  <si>
    <t>Kelahiran Hidup Yang Didaftarkan mengikut Bulan Pendaftaran, Jantina dan Tahun</t>
  </si>
  <si>
    <t>Table: 1.11</t>
  </si>
  <si>
    <t>Registered Live Birth by Registration Month, Sex and Year</t>
  </si>
  <si>
    <t>Januari</t>
  </si>
  <si>
    <t>January</t>
  </si>
  <si>
    <t>Februari</t>
  </si>
  <si>
    <t>February</t>
  </si>
  <si>
    <t>Mac</t>
  </si>
  <si>
    <t>March</t>
  </si>
  <si>
    <t>April</t>
  </si>
  <si>
    <t>Mei</t>
  </si>
  <si>
    <t>May</t>
  </si>
  <si>
    <t>Jun</t>
  </si>
  <si>
    <t>June</t>
  </si>
  <si>
    <t>Julai</t>
  </si>
  <si>
    <t>July</t>
  </si>
  <si>
    <t>Ogos</t>
  </si>
  <si>
    <t>August</t>
  </si>
  <si>
    <t>Oktober</t>
  </si>
  <si>
    <t>October</t>
  </si>
  <si>
    <t>November</t>
  </si>
  <si>
    <t>Disember</t>
  </si>
  <si>
    <t>December</t>
  </si>
  <si>
    <r>
      <t>(a) Rakyat Brunei / B</t>
    </r>
    <r>
      <rPr>
        <i/>
        <sz val="12"/>
        <color indexed="8"/>
        <rFont val="Calibri"/>
        <family val="2"/>
      </rPr>
      <t>runei Citizens</t>
    </r>
  </si>
  <si>
    <r>
      <t xml:space="preserve">(b) Penduduk Tetap / </t>
    </r>
    <r>
      <rPr>
        <i/>
        <sz val="12"/>
        <color indexed="8"/>
        <rFont val="Calibri"/>
        <family val="2"/>
      </rPr>
      <t>Permanent Residents</t>
    </r>
  </si>
  <si>
    <r>
      <t xml:space="preserve">(c) Penduduk Sementara / </t>
    </r>
    <r>
      <rPr>
        <i/>
        <sz val="12"/>
        <color indexed="8"/>
        <rFont val="Calibri"/>
        <family val="2"/>
      </rPr>
      <t>Temporary Residents</t>
    </r>
  </si>
  <si>
    <t>Kelahiran Hidup Yang Didaftarkan mengikut Taraf Kebangsaan Bapa, Jantina dan Tahun</t>
  </si>
  <si>
    <t>1.10</t>
  </si>
  <si>
    <t>Kelahiran Hidup Yang Didaftarkan Mengikut Taraf Kebangsaan Bapa, Jantina, Tahun dan Bangsa Bapa</t>
  </si>
  <si>
    <t>Registered Live Birth by Nationality of Father, Sex, Year and Race of Father</t>
  </si>
  <si>
    <t>1.11</t>
  </si>
  <si>
    <r>
      <t xml:space="preserve">(b) Daerah Belait / </t>
    </r>
    <r>
      <rPr>
        <b/>
        <i/>
        <sz val="13"/>
        <color rgb="FF000000"/>
        <rFont val="Calibri"/>
        <family val="2"/>
      </rPr>
      <t>Belait District</t>
    </r>
  </si>
  <si>
    <r>
      <t xml:space="preserve">(c) Daerah Tutong / </t>
    </r>
    <r>
      <rPr>
        <b/>
        <i/>
        <sz val="13"/>
        <color rgb="FF000000"/>
        <rFont val="Calibri"/>
        <family val="2"/>
      </rPr>
      <t>Tutong District</t>
    </r>
  </si>
  <si>
    <t>55 ke atas</t>
  </si>
  <si>
    <t>55 and above</t>
  </si>
  <si>
    <t>Keadaan-Keadaan Tertentu Berpunca</t>
  </si>
  <si>
    <t>Semasa Tempoh Perinatal</t>
  </si>
  <si>
    <t>Certain Conditions Originating in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</si>
</sst>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.00_);_(* \(#,##0.00\);_(* \-??_);_(@_)"/>
    <numFmt numFmtId="165" formatCode="_(* #,##0_);_(* \(#,##0\);_(* \-??_);_(@_)"/>
    <numFmt numFmtId="166" formatCode="#,##0;[Red]#,##0"/>
    <numFmt numFmtId="167" formatCode="_(* #,##0.0_);_(* \(#,##0.0\);_(* &quot;-&quot;??_);_(@_)"/>
    <numFmt numFmtId="168" formatCode="0.0%"/>
    <numFmt numFmtId="169" formatCode="_(* #,##0_);_(* \(#,##0\);_(* &quot;-&quot;??_);_(@_)"/>
    <numFmt numFmtId="170" formatCode="0.0"/>
    <numFmt numFmtId="171" formatCode="#,##0.0_);\(#,##0.0\)"/>
  </numFmts>
  <fonts count="5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i/>
      <sz val="13"/>
      <color indexed="8"/>
      <name val="Calibri"/>
      <family val="2"/>
    </font>
    <font>
      <b/>
      <i/>
      <sz val="13"/>
      <color indexed="8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3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3"/>
      <color rgb="FFFF0000"/>
      <name val="Calibri"/>
      <family val="2"/>
    </font>
    <font>
      <b/>
      <sz val="12"/>
      <name val="Calibri"/>
      <family val="2"/>
      <scheme val="minor"/>
    </font>
    <font>
      <b/>
      <i/>
      <sz val="13"/>
      <name val="Calibri"/>
      <family val="2"/>
    </font>
    <font>
      <b/>
      <i/>
      <sz val="11"/>
      <color indexed="8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2"/>
      <name val="Arial"/>
      <family val="2"/>
    </font>
    <font>
      <sz val="13"/>
      <name val="Calibri"/>
      <family val="2"/>
      <scheme val="minor"/>
    </font>
    <font>
      <i/>
      <sz val="13"/>
      <name val="Calibri"/>
      <family val="2"/>
    </font>
    <font>
      <sz val="12"/>
      <color indexed="8"/>
      <name val="Calibri"/>
      <family val="2"/>
      <scheme val="minor"/>
    </font>
    <font>
      <b/>
      <sz val="12"/>
      <color rgb="FFFF0000"/>
      <name val="Calibri"/>
      <family val="2"/>
    </font>
    <font>
      <b/>
      <sz val="24"/>
      <color rgb="FFFF0000"/>
      <name val="Calibri"/>
      <family val="2"/>
    </font>
    <font>
      <i/>
      <sz val="24"/>
      <color rgb="FFFF0000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3"/>
      <color rgb="FFFF0000"/>
      <name val="Calibri"/>
      <family val="2"/>
    </font>
    <font>
      <sz val="11"/>
      <color rgb="FFFF0000"/>
      <name val="Calibri"/>
      <family val="2"/>
    </font>
    <font>
      <i/>
      <sz val="11"/>
      <name val="Calibri"/>
      <family val="2"/>
    </font>
    <font>
      <sz val="13"/>
      <name val="Tw Cen MT"/>
      <family val="2"/>
    </font>
    <font>
      <i/>
      <sz val="13"/>
      <color theme="1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color rgb="FF000000"/>
      <name val="Calibri"/>
      <family val="2"/>
    </font>
    <font>
      <sz val="12"/>
      <color rgb="FFFFFFFF"/>
      <name val="Calibri"/>
      <family val="2"/>
    </font>
    <font>
      <sz val="12"/>
      <color theme="1"/>
      <name val="Calibri"/>
      <family val="2"/>
    </font>
    <font>
      <sz val="13"/>
      <color rgb="FFFFFFFF"/>
      <name val="Calibri"/>
      <family val="2"/>
    </font>
    <font>
      <b/>
      <sz val="13"/>
      <color rgb="FFFFFFFF"/>
      <name val="Calibri"/>
      <family val="2"/>
    </font>
    <font>
      <i/>
      <sz val="13"/>
      <color indexed="8"/>
      <name val="Calibri"/>
      <family val="2"/>
      <scheme val="minor"/>
    </font>
    <font>
      <sz val="14"/>
      <color indexed="8"/>
      <name val="Calibri"/>
      <family val="2"/>
    </font>
    <font>
      <b/>
      <i/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7"/>
      </left>
      <right/>
      <top/>
      <bottom/>
      <diagonal/>
    </border>
  </borders>
  <cellStyleXfs count="11">
    <xf numFmtId="0" fontId="0" fillId="0" borderId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0" fontId="20" fillId="0" borderId="0"/>
    <xf numFmtId="9" fontId="3" fillId="0" borderId="0" applyFill="0" applyBorder="0" applyAlignment="0" applyProtection="0"/>
    <xf numFmtId="0" fontId="9" fillId="0" borderId="0"/>
    <xf numFmtId="0" fontId="2" fillId="0" borderId="0"/>
    <xf numFmtId="43" fontId="9" fillId="0" borderId="0" applyFont="0" applyFill="0" applyBorder="0" applyAlignment="0" applyProtection="0"/>
    <xf numFmtId="0" fontId="33" fillId="0" borderId="0"/>
    <xf numFmtId="0" fontId="33" fillId="0" borderId="0"/>
    <xf numFmtId="0" fontId="1" fillId="0" borderId="0"/>
  </cellStyleXfs>
  <cellXfs count="536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37" fontId="5" fillId="0" borderId="0" xfId="1" applyNumberFormat="1" applyFont="1" applyFill="1" applyBorder="1" applyAlignment="1" applyProtection="1">
      <alignment horizontal="right" vertical="center"/>
    </xf>
    <xf numFmtId="37" fontId="4" fillId="0" borderId="0" xfId="1" applyNumberFormat="1" applyFont="1" applyFill="1" applyBorder="1" applyAlignment="1" applyProtection="1">
      <alignment horizontal="right" vertical="center"/>
    </xf>
    <xf numFmtId="0" fontId="7" fillId="0" borderId="2" xfId="0" applyFont="1" applyBorder="1"/>
    <xf numFmtId="0" fontId="4" fillId="0" borderId="2" xfId="0" applyFont="1" applyBorder="1"/>
    <xf numFmtId="166" fontId="5" fillId="0" borderId="0" xfId="1" applyNumberFormat="1" applyFont="1" applyFill="1" applyBorder="1" applyAlignment="1" applyProtection="1">
      <alignment horizontal="right" vertical="center" indent="2"/>
    </xf>
    <xf numFmtId="0" fontId="10" fillId="0" borderId="0" xfId="0" applyFont="1" applyAlignment="1">
      <alignment horizontal="right"/>
    </xf>
    <xf numFmtId="37" fontId="4" fillId="0" borderId="0" xfId="0" applyNumberFormat="1" applyFont="1"/>
    <xf numFmtId="0" fontId="21" fillId="0" borderId="0" xfId="0" applyFont="1"/>
    <xf numFmtId="0" fontId="5" fillId="0" borderId="2" xfId="0" applyFont="1" applyBorder="1"/>
    <xf numFmtId="37" fontId="5" fillId="0" borderId="2" xfId="1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4" fillId="0" borderId="2" xfId="0" applyFont="1" applyBorder="1" applyAlignment="1">
      <alignment horizontal="left" vertical="center"/>
    </xf>
    <xf numFmtId="3" fontId="14" fillId="0" borderId="2" xfId="0" applyNumberFormat="1" applyFont="1" applyBorder="1" applyAlignment="1">
      <alignment horizontal="left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37" fontId="12" fillId="0" borderId="0" xfId="1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4" fillId="0" borderId="0" xfId="0" applyNumberFormat="1" applyFont="1"/>
    <xf numFmtId="49" fontId="23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4" fillId="0" borderId="2" xfId="0" applyNumberFormat="1" applyFont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6" fillId="0" borderId="0" xfId="0" applyFont="1" applyAlignment="1">
      <alignment horizontal="center" vertical="center"/>
    </xf>
    <xf numFmtId="165" fontId="9" fillId="0" borderId="0" xfId="1" applyNumberFormat="1"/>
    <xf numFmtId="0" fontId="17" fillId="0" borderId="0" xfId="0" applyFont="1" applyAlignment="1">
      <alignment horizontal="left"/>
    </xf>
    <xf numFmtId="0" fontId="18" fillId="0" borderId="2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2" xfId="0" applyFont="1" applyBorder="1"/>
    <xf numFmtId="0" fontId="1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4" fontId="4" fillId="0" borderId="0" xfId="0" applyNumberFormat="1" applyFont="1"/>
    <xf numFmtId="1" fontId="4" fillId="0" borderId="0" xfId="0" applyNumberFormat="1" applyFont="1"/>
    <xf numFmtId="37" fontId="4" fillId="0" borderId="0" xfId="2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right" vertical="center"/>
    </xf>
    <xf numFmtId="166" fontId="11" fillId="0" borderId="0" xfId="1" applyNumberFormat="1" applyFont="1" applyFill="1" applyBorder="1" applyAlignment="1" applyProtection="1">
      <alignment horizontal="right" vertical="center"/>
    </xf>
    <xf numFmtId="37" fontId="11" fillId="0" borderId="0" xfId="1" applyNumberFormat="1" applyFont="1" applyFill="1" applyBorder="1" applyAlignment="1" applyProtection="1">
      <alignment horizontal="right" vertical="center"/>
    </xf>
    <xf numFmtId="165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right" vertical="center"/>
    </xf>
    <xf numFmtId="165" fontId="12" fillId="0" borderId="2" xfId="1" applyNumberFormat="1" applyFont="1" applyBorder="1" applyAlignment="1">
      <alignment horizontal="center"/>
    </xf>
    <xf numFmtId="165" fontId="12" fillId="0" borderId="0" xfId="1" applyNumberFormat="1" applyFont="1" applyAlignment="1">
      <alignment horizontal="right"/>
    </xf>
    <xf numFmtId="168" fontId="3" fillId="0" borderId="0" xfId="4" applyNumberFormat="1" applyFill="1"/>
    <xf numFmtId="0" fontId="3" fillId="0" borderId="0" xfId="4" applyNumberFormat="1" applyFill="1"/>
    <xf numFmtId="0" fontId="5" fillId="0" borderId="0" xfId="5" applyFont="1" applyAlignment="1">
      <alignment horizontal="left" vertical="center"/>
    </xf>
    <xf numFmtId="0" fontId="5" fillId="0" borderId="0" xfId="5" applyFont="1"/>
    <xf numFmtId="0" fontId="17" fillId="0" borderId="0" xfId="5" applyFont="1"/>
    <xf numFmtId="0" fontId="4" fillId="0" borderId="0" xfId="5" applyFont="1"/>
    <xf numFmtId="0" fontId="6" fillId="0" borderId="2" xfId="5" applyFont="1" applyBorder="1" applyAlignment="1">
      <alignment horizontal="left" vertical="center"/>
    </xf>
    <xf numFmtId="0" fontId="6" fillId="0" borderId="2" xfId="5" applyFont="1" applyBorder="1"/>
    <xf numFmtId="0" fontId="18" fillId="0" borderId="2" xfId="5" applyFont="1" applyBorder="1" applyAlignment="1">
      <alignment horizontal="center"/>
    </xf>
    <xf numFmtId="0" fontId="6" fillId="0" borderId="0" xfId="5" applyFont="1" applyAlignment="1">
      <alignment horizontal="center" vertical="center"/>
    </xf>
    <xf numFmtId="0" fontId="6" fillId="0" borderId="0" xfId="5" applyFont="1"/>
    <xf numFmtId="0" fontId="19" fillId="0" borderId="0" xfId="5" applyFont="1"/>
    <xf numFmtId="0" fontId="23" fillId="0" borderId="0" xfId="5" applyFont="1" applyAlignment="1">
      <alignment horizontal="left" vertical="center" wrapText="1"/>
    </xf>
    <xf numFmtId="0" fontId="17" fillId="0" borderId="0" xfId="6" applyFont="1" applyAlignment="1">
      <alignment horizontal="center" vertical="center"/>
    </xf>
    <xf numFmtId="0" fontId="4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0" fontId="6" fillId="0" borderId="0" xfId="5" applyFont="1" applyAlignment="1">
      <alignment horizontal="left" vertical="center" wrapText="1"/>
    </xf>
    <xf numFmtId="0" fontId="6" fillId="0" borderId="0" xfId="5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0" fontId="6" fillId="0" borderId="0" xfId="5" applyFont="1" applyAlignment="1">
      <alignment horizontal="center"/>
    </xf>
    <xf numFmtId="0" fontId="19" fillId="0" borderId="0" xfId="5" applyFont="1" applyAlignment="1">
      <alignment horizontal="center"/>
    </xf>
    <xf numFmtId="0" fontId="28" fillId="0" borderId="0" xfId="6" applyFont="1" applyAlignment="1">
      <alignment horizontal="center" vertical="center" wrapText="1"/>
    </xf>
    <xf numFmtId="0" fontId="22" fillId="0" borderId="0" xfId="6" applyFont="1" applyAlignment="1">
      <alignment vertical="center" wrapText="1"/>
    </xf>
    <xf numFmtId="0" fontId="19" fillId="0" borderId="0" xfId="6" applyFont="1" applyAlignment="1">
      <alignment horizontal="center" vertical="center" wrapText="1"/>
    </xf>
    <xf numFmtId="0" fontId="13" fillId="0" borderId="0" xfId="6" applyFont="1" applyAlignment="1">
      <alignment vertical="center" wrapText="1"/>
    </xf>
    <xf numFmtId="0" fontId="11" fillId="0" borderId="0" xfId="6" applyFont="1" applyAlignment="1">
      <alignment horizontal="left" vertical="center"/>
    </xf>
    <xf numFmtId="0" fontId="13" fillId="0" borderId="0" xfId="6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22" fillId="0" borderId="0" xfId="6" applyFont="1" applyAlignment="1">
      <alignment horizontal="left" vertical="center"/>
    </xf>
    <xf numFmtId="0" fontId="4" fillId="0" borderId="2" xfId="5" applyFont="1" applyBorder="1"/>
    <xf numFmtId="0" fontId="19" fillId="0" borderId="2" xfId="5" applyFont="1" applyBorder="1" applyAlignment="1">
      <alignment horizontal="center"/>
    </xf>
    <xf numFmtId="49" fontId="23" fillId="0" borderId="0" xfId="5" applyNumberFormat="1" applyFont="1" applyAlignment="1">
      <alignment horizontal="left" vertical="center"/>
    </xf>
    <xf numFmtId="49" fontId="24" fillId="0" borderId="0" xfId="5" applyNumberFormat="1" applyFont="1" applyAlignment="1">
      <alignment horizontal="left" vertical="center"/>
    </xf>
    <xf numFmtId="0" fontId="18" fillId="0" borderId="0" xfId="5" applyFont="1" applyAlignment="1">
      <alignment horizontal="center"/>
    </xf>
    <xf numFmtId="49" fontId="4" fillId="0" borderId="0" xfId="5" applyNumberFormat="1" applyFont="1"/>
    <xf numFmtId="49" fontId="23" fillId="0" borderId="0" xfId="5" applyNumberFormat="1" applyFont="1" applyAlignment="1">
      <alignment horizontal="left" vertical="center" wrapText="1"/>
    </xf>
    <xf numFmtId="49" fontId="6" fillId="0" borderId="0" xfId="5" applyNumberFormat="1" applyFont="1" applyAlignment="1">
      <alignment horizontal="left" vertical="center" wrapText="1"/>
    </xf>
    <xf numFmtId="37" fontId="12" fillId="0" borderId="0" xfId="2" applyNumberFormat="1" applyFont="1" applyFill="1" applyBorder="1" applyAlignment="1" applyProtection="1">
      <alignment horizontal="right" vertical="center"/>
    </xf>
    <xf numFmtId="169" fontId="12" fillId="0" borderId="0" xfId="7" applyNumberFormat="1" applyFont="1" applyFill="1" applyBorder="1" applyAlignment="1" applyProtection="1">
      <alignment vertical="center"/>
    </xf>
    <xf numFmtId="169" fontId="12" fillId="0" borderId="0" xfId="7" applyNumberFormat="1" applyFont="1" applyAlignment="1">
      <alignment vertical="center"/>
    </xf>
    <xf numFmtId="37" fontId="11" fillId="0" borderId="0" xfId="2" applyNumberFormat="1" applyFont="1" applyFill="1" applyBorder="1" applyAlignment="1" applyProtection="1">
      <alignment horizontal="right" vertical="center"/>
    </xf>
    <xf numFmtId="37" fontId="16" fillId="0" borderId="0" xfId="2" applyNumberFormat="1" applyFont="1" applyFill="1" applyBorder="1" applyAlignment="1" applyProtection="1">
      <alignment horizontal="right" vertical="center"/>
    </xf>
    <xf numFmtId="37" fontId="5" fillId="0" borderId="2" xfId="2" applyNumberFormat="1" applyFont="1" applyFill="1" applyBorder="1" applyAlignment="1" applyProtection="1">
      <alignment horizontal="right" vertical="center"/>
    </xf>
    <xf numFmtId="166" fontId="5" fillId="0" borderId="0" xfId="2" applyNumberFormat="1" applyFont="1" applyFill="1" applyBorder="1" applyAlignment="1" applyProtection="1">
      <alignment horizontal="right" vertical="center" indent="2"/>
    </xf>
    <xf numFmtId="37" fontId="5" fillId="0" borderId="0" xfId="2" applyNumberFormat="1" applyFont="1" applyFill="1" applyBorder="1" applyAlignment="1" applyProtection="1">
      <alignment horizontal="right" vertical="center"/>
    </xf>
    <xf numFmtId="169" fontId="12" fillId="0" borderId="0" xfId="7" applyNumberFormat="1" applyFont="1" applyFill="1" applyBorder="1" applyAlignment="1" applyProtection="1">
      <alignment horizontal="right" vertical="center"/>
    </xf>
    <xf numFmtId="169" fontId="12" fillId="0" borderId="0" xfId="7" applyNumberFormat="1" applyFont="1" applyAlignment="1">
      <alignment horizontal="right" vertical="center"/>
    </xf>
    <xf numFmtId="37" fontId="15" fillId="0" borderId="0" xfId="2" applyNumberFormat="1" applyFont="1" applyFill="1" applyBorder="1" applyAlignment="1" applyProtection="1">
      <alignment horizontal="right" vertical="center"/>
    </xf>
    <xf numFmtId="37" fontId="11" fillId="0" borderId="2" xfId="2" applyNumberFormat="1" applyFont="1" applyFill="1" applyBorder="1" applyAlignment="1" applyProtection="1">
      <alignment horizontal="right" vertical="center"/>
    </xf>
    <xf numFmtId="37" fontId="11" fillId="0" borderId="3" xfId="2" applyNumberFormat="1" applyFont="1" applyFill="1" applyBorder="1" applyAlignment="1" applyProtection="1">
      <alignment horizontal="right" vertical="center"/>
    </xf>
    <xf numFmtId="169" fontId="11" fillId="0" borderId="0" xfId="7" applyNumberFormat="1" applyFont="1" applyFill="1" applyBorder="1" applyAlignment="1">
      <alignment horizontal="right" vertical="center"/>
    </xf>
    <xf numFmtId="169" fontId="11" fillId="0" borderId="0" xfId="7" applyNumberFormat="1" applyFont="1" applyBorder="1" applyAlignment="1">
      <alignment horizontal="right" vertical="center"/>
    </xf>
    <xf numFmtId="169" fontId="16" fillId="0" borderId="0" xfId="7" applyNumberFormat="1" applyFont="1" applyFill="1" applyBorder="1" applyAlignment="1">
      <alignment horizontal="right" vertical="center"/>
    </xf>
    <xf numFmtId="169" fontId="11" fillId="0" borderId="0" xfId="7" applyNumberFormat="1" applyFont="1" applyFill="1" applyBorder="1" applyAlignment="1" applyProtection="1">
      <alignment horizontal="right" vertical="center"/>
    </xf>
    <xf numFmtId="169" fontId="12" fillId="0" borderId="0" xfId="7" quotePrefix="1" applyNumberFormat="1" applyFont="1" applyAlignment="1">
      <alignment horizontal="right" vertical="center"/>
    </xf>
    <xf numFmtId="37" fontId="12" fillId="0" borderId="0" xfId="2" applyNumberFormat="1" applyFont="1" applyFill="1" applyBorder="1" applyAlignment="1" applyProtection="1">
      <alignment vertical="center"/>
    </xf>
    <xf numFmtId="169" fontId="4" fillId="0" borderId="0" xfId="7" applyNumberFormat="1" applyFont="1" applyAlignment="1"/>
    <xf numFmtId="169" fontId="26" fillId="0" borderId="0" xfId="7" applyNumberFormat="1" applyFont="1" applyFill="1" applyBorder="1" applyAlignment="1" applyProtection="1">
      <alignment horizontal="right"/>
    </xf>
    <xf numFmtId="169" fontId="16" fillId="0" borderId="0" xfId="7" applyNumberFormat="1" applyFont="1" applyFill="1" applyBorder="1" applyAlignment="1" applyProtection="1">
      <alignment horizontal="right"/>
    </xf>
    <xf numFmtId="169" fontId="12" fillId="0" borderId="0" xfId="7" applyNumberFormat="1" applyFont="1" applyFill="1" applyBorder="1" applyAlignment="1" applyProtection="1">
      <alignment horizontal="right"/>
    </xf>
    <xf numFmtId="169" fontId="12" fillId="0" borderId="0" xfId="7" applyNumberFormat="1" applyFont="1" applyAlignment="1"/>
    <xf numFmtId="0" fontId="7" fillId="0" borderId="0" xfId="5" applyFont="1"/>
    <xf numFmtId="0" fontId="4" fillId="0" borderId="0" xfId="5" applyFont="1" applyAlignment="1">
      <alignment horizontal="left"/>
    </xf>
    <xf numFmtId="169" fontId="12" fillId="0" borderId="0" xfId="7" applyNumberFormat="1" applyFont="1" applyAlignment="1">
      <alignment horizontal="right"/>
    </xf>
    <xf numFmtId="37" fontId="26" fillId="0" borderId="0" xfId="2" applyNumberFormat="1" applyFont="1" applyFill="1" applyBorder="1" applyAlignment="1" applyProtection="1">
      <alignment horizontal="right" vertical="center"/>
    </xf>
    <xf numFmtId="169" fontId="16" fillId="0" borderId="0" xfId="7" applyNumberFormat="1" applyFont="1" applyFill="1" applyBorder="1" applyAlignment="1" applyProtection="1">
      <alignment horizontal="right" vertical="center"/>
    </xf>
    <xf numFmtId="169" fontId="12" fillId="0" borderId="0" xfId="7" applyNumberFormat="1" applyFont="1" applyFill="1" applyAlignment="1">
      <alignment horizontal="right"/>
    </xf>
    <xf numFmtId="169" fontId="12" fillId="0" borderId="0" xfId="7" applyNumberFormat="1" applyFont="1" applyFill="1" applyBorder="1" applyAlignment="1">
      <alignment horizontal="right"/>
    </xf>
    <xf numFmtId="0" fontId="4" fillId="0" borderId="1" xfId="5" applyFont="1" applyBorder="1"/>
    <xf numFmtId="0" fontId="4" fillId="0" borderId="1" xfId="5" applyFont="1" applyBorder="1" applyAlignment="1">
      <alignment horizontal="center"/>
    </xf>
    <xf numFmtId="0" fontId="12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170" fontId="34" fillId="0" borderId="0" xfId="8" applyNumberFormat="1" applyFont="1" applyAlignment="1">
      <alignment horizontal="right" vertical="center"/>
    </xf>
    <xf numFmtId="170" fontId="12" fillId="0" borderId="0" xfId="2" applyNumberFormat="1" applyFont="1" applyFill="1" applyBorder="1" applyAlignment="1" applyProtection="1">
      <alignment horizontal="right" vertical="center"/>
    </xf>
    <xf numFmtId="0" fontId="12" fillId="0" borderId="0" xfId="5" applyFont="1"/>
    <xf numFmtId="0" fontId="12" fillId="0" borderId="0" xfId="5" applyFont="1" applyAlignment="1">
      <alignment horizontal="right" vertical="center"/>
    </xf>
    <xf numFmtId="170" fontId="12" fillId="0" borderId="0" xfId="5" applyNumberFormat="1" applyFont="1" applyAlignment="1">
      <alignment horizontal="right" vertical="center"/>
    </xf>
    <xf numFmtId="171" fontId="12" fillId="0" borderId="0" xfId="2" applyNumberFormat="1" applyFont="1" applyFill="1" applyBorder="1" applyAlignment="1" applyProtection="1">
      <alignment horizontal="right" vertical="center"/>
    </xf>
    <xf numFmtId="0" fontId="13" fillId="0" borderId="0" xfId="5" applyFont="1" applyAlignment="1">
      <alignment vertical="center"/>
    </xf>
    <xf numFmtId="166" fontId="12" fillId="0" borderId="0" xfId="2" applyNumberFormat="1" applyFont="1" applyFill="1" applyBorder="1" applyAlignment="1" applyProtection="1">
      <alignment horizontal="right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left"/>
    </xf>
    <xf numFmtId="0" fontId="12" fillId="0" borderId="3" xfId="5" applyFont="1" applyBorder="1"/>
    <xf numFmtId="0" fontId="12" fillId="0" borderId="3" xfId="5" applyFont="1" applyBorder="1" applyAlignment="1">
      <alignment horizontal="left"/>
    </xf>
    <xf numFmtId="166" fontId="12" fillId="0" borderId="3" xfId="2" applyNumberFormat="1" applyFont="1" applyFill="1" applyBorder="1" applyAlignment="1" applyProtection="1">
      <alignment horizontal="right" vertical="center"/>
    </xf>
    <xf numFmtId="0" fontId="11" fillId="0" borderId="0" xfId="5" applyFont="1" applyAlignment="1">
      <alignment horizontal="left"/>
    </xf>
    <xf numFmtId="0" fontId="12" fillId="0" borderId="0" xfId="5" applyFont="1" applyAlignment="1">
      <alignment horizontal="right"/>
    </xf>
    <xf numFmtId="171" fontId="11" fillId="0" borderId="0" xfId="2" applyNumberFormat="1" applyFont="1" applyFill="1" applyBorder="1" applyAlignment="1" applyProtection="1">
      <alignment horizontal="right" vertical="center"/>
    </xf>
    <xf numFmtId="0" fontId="14" fillId="0" borderId="0" xfId="5" applyFont="1" applyAlignment="1">
      <alignment horizontal="left"/>
    </xf>
    <xf numFmtId="0" fontId="14" fillId="0" borderId="0" xfId="5" applyFont="1" applyAlignment="1">
      <alignment horizontal="right"/>
    </xf>
    <xf numFmtId="0" fontId="7" fillId="0" borderId="2" xfId="5" applyFont="1" applyBorder="1"/>
    <xf numFmtId="170" fontId="12" fillId="0" borderId="3" xfId="2" applyNumberFormat="1" applyFont="1" applyFill="1" applyBorder="1" applyAlignment="1" applyProtection="1">
      <alignment horizontal="right" vertical="center"/>
    </xf>
    <xf numFmtId="37" fontId="12" fillId="0" borderId="0" xfId="2" applyNumberFormat="1" applyFont="1" applyFill="1" applyBorder="1" applyAlignment="1" applyProtection="1">
      <alignment horizontal="right"/>
    </xf>
    <xf numFmtId="170" fontId="34" fillId="0" borderId="0" xfId="8" applyNumberFormat="1" applyFont="1" applyAlignment="1">
      <alignment horizontal="right"/>
    </xf>
    <xf numFmtId="0" fontId="15" fillId="0" borderId="0" xfId="5" applyFont="1" applyAlignment="1">
      <alignment horizontal="left" vertical="center"/>
    </xf>
    <xf numFmtId="171" fontId="15" fillId="0" borderId="0" xfId="2" applyNumberFormat="1" applyFont="1" applyFill="1" applyBorder="1" applyAlignment="1" applyProtection="1">
      <alignment horizontal="right" vertical="center"/>
    </xf>
    <xf numFmtId="170" fontId="15" fillId="0" borderId="0" xfId="2" applyNumberFormat="1" applyFont="1" applyFill="1" applyBorder="1" applyAlignment="1" applyProtection="1">
      <alignment horizontal="right" vertical="center"/>
    </xf>
    <xf numFmtId="0" fontId="36" fillId="0" borderId="0" xfId="8" applyFont="1" applyAlignment="1">
      <alignment vertical="center" wrapText="1"/>
    </xf>
    <xf numFmtId="0" fontId="24" fillId="0" borderId="0" xfId="8" applyFont="1" applyAlignment="1">
      <alignment vertical="center" wrapText="1"/>
    </xf>
    <xf numFmtId="37" fontId="37" fillId="0" borderId="0" xfId="2" applyNumberFormat="1" applyFont="1" applyFill="1" applyBorder="1" applyAlignment="1" applyProtection="1">
      <alignment horizontal="right" vertical="center"/>
    </xf>
    <xf numFmtId="37" fontId="38" fillId="0" borderId="0" xfId="2" applyNumberFormat="1" applyFont="1" applyFill="1" applyBorder="1" applyAlignment="1" applyProtection="1">
      <alignment horizontal="right" vertical="center"/>
    </xf>
    <xf numFmtId="0" fontId="15" fillId="0" borderId="0" xfId="5" applyFont="1" applyAlignment="1">
      <alignment horizontal="right" vertical="center"/>
    </xf>
    <xf numFmtId="169" fontId="12" fillId="0" borderId="0" xfId="7" quotePrefix="1" applyNumberFormat="1" applyFont="1" applyFill="1" applyBorder="1" applyAlignment="1" applyProtection="1">
      <alignment horizontal="right" vertical="center"/>
    </xf>
    <xf numFmtId="43" fontId="4" fillId="0" borderId="0" xfId="7" quotePrefix="1" applyFont="1" applyAlignment="1">
      <alignment horizontal="right"/>
    </xf>
    <xf numFmtId="167" fontId="4" fillId="0" borderId="0" xfId="7" quotePrefix="1" applyNumberFormat="1" applyFont="1" applyAlignment="1">
      <alignment horizontal="right" vertical="center"/>
    </xf>
    <xf numFmtId="166" fontId="11" fillId="0" borderId="0" xfId="2" applyNumberFormat="1" applyFont="1" applyFill="1" applyBorder="1" applyAlignment="1" applyProtection="1">
      <alignment horizontal="right" vertical="center"/>
    </xf>
    <xf numFmtId="169" fontId="12" fillId="0" borderId="0" xfId="7" quotePrefix="1" applyNumberFormat="1" applyFont="1" applyAlignment="1">
      <alignment horizontal="right"/>
    </xf>
    <xf numFmtId="0" fontId="11" fillId="0" borderId="3" xfId="5" applyFont="1" applyBorder="1" applyAlignment="1">
      <alignment horizontal="left" vertical="center"/>
    </xf>
    <xf numFmtId="0" fontId="14" fillId="0" borderId="2" xfId="5" applyFont="1" applyBorder="1" applyAlignment="1">
      <alignment horizontal="left" vertical="center"/>
    </xf>
    <xf numFmtId="0" fontId="11" fillId="0" borderId="2" xfId="5" applyFont="1" applyBorder="1" applyAlignment="1">
      <alignment horizontal="right" vertical="center" indent="1"/>
    </xf>
    <xf numFmtId="0" fontId="4" fillId="0" borderId="1" xfId="5" applyFont="1" applyBorder="1" applyAlignment="1">
      <alignment horizontal="right" indent="1"/>
    </xf>
    <xf numFmtId="0" fontId="11" fillId="0" borderId="0" xfId="5" applyFont="1" applyAlignment="1">
      <alignment horizontal="left" vertical="center"/>
    </xf>
    <xf numFmtId="166" fontId="11" fillId="0" borderId="0" xfId="2" applyNumberFormat="1" applyFont="1" applyFill="1" applyBorder="1" applyAlignment="1" applyProtection="1">
      <alignment horizontal="right" vertical="center" indent="1"/>
    </xf>
    <xf numFmtId="169" fontId="11" fillId="0" borderId="0" xfId="7" applyNumberFormat="1" applyFont="1" applyFill="1" applyBorder="1" applyAlignment="1" applyProtection="1">
      <alignment horizontal="right" vertical="center" indent="1"/>
    </xf>
    <xf numFmtId="169" fontId="15" fillId="0" borderId="0" xfId="7" applyNumberFormat="1" applyFont="1" applyBorder="1" applyAlignment="1">
      <alignment horizontal="right" vertical="center" indent="1"/>
    </xf>
    <xf numFmtId="3" fontId="4" fillId="0" borderId="0" xfId="5" applyNumberFormat="1" applyFont="1"/>
    <xf numFmtId="169" fontId="4" fillId="0" borderId="0" xfId="5" applyNumberFormat="1" applyFont="1"/>
    <xf numFmtId="169" fontId="12" fillId="0" borderId="0" xfId="7" applyNumberFormat="1" applyFont="1" applyFill="1"/>
    <xf numFmtId="169" fontId="34" fillId="0" borderId="0" xfId="7" applyNumberFormat="1" applyFont="1" applyBorder="1" applyAlignment="1">
      <alignment vertical="center" wrapText="1"/>
    </xf>
    <xf numFmtId="0" fontId="12" fillId="0" borderId="0" xfId="5" applyFont="1" applyAlignment="1">
      <alignment horizontal="right" indent="1"/>
    </xf>
    <xf numFmtId="169" fontId="12" fillId="0" borderId="0" xfId="7" applyNumberFormat="1" applyFont="1" applyBorder="1" applyAlignment="1">
      <alignment horizontal="center"/>
    </xf>
    <xf numFmtId="0" fontId="12" fillId="0" borderId="2" xfId="5" applyFont="1" applyBorder="1"/>
    <xf numFmtId="37" fontId="10" fillId="0" borderId="0" xfId="2" applyNumberFormat="1" applyFont="1" applyFill="1" applyBorder="1" applyAlignment="1" applyProtection="1">
      <alignment horizontal="right" vertical="center"/>
    </xf>
    <xf numFmtId="169" fontId="11" fillId="0" borderId="0" xfId="7" applyNumberFormat="1" applyFont="1" applyBorder="1" applyAlignment="1">
      <alignment horizontal="center"/>
    </xf>
    <xf numFmtId="169" fontId="13" fillId="0" borderId="0" xfId="7" applyNumberFormat="1" applyFont="1" applyBorder="1" applyAlignment="1">
      <alignment horizontal="center"/>
    </xf>
    <xf numFmtId="169" fontId="12" fillId="0" borderId="0" xfId="7" applyNumberFormat="1" applyFont="1" applyAlignment="1">
      <alignment horizontal="center"/>
    </xf>
    <xf numFmtId="169" fontId="12" fillId="0" borderId="2" xfId="7" applyNumberFormat="1" applyFont="1" applyFill="1" applyBorder="1"/>
    <xf numFmtId="169" fontId="12" fillId="0" borderId="0" xfId="7" applyNumberFormat="1" applyFont="1" applyFill="1" applyBorder="1"/>
    <xf numFmtId="169" fontId="11" fillId="0" borderId="0" xfId="7" applyNumberFormat="1" applyFont="1" applyFill="1" applyAlignment="1">
      <alignment horizontal="right"/>
    </xf>
    <xf numFmtId="169" fontId="13" fillId="0" borderId="0" xfId="7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0" fontId="12" fillId="0" borderId="1" xfId="5" applyFont="1" applyBorder="1"/>
    <xf numFmtId="0" fontId="12" fillId="0" borderId="1" xfId="5" applyFont="1" applyBorder="1" applyAlignment="1">
      <alignment horizontal="center"/>
    </xf>
    <xf numFmtId="0" fontId="11" fillId="0" borderId="0" xfId="5" applyFont="1" applyAlignment="1">
      <alignment vertical="center"/>
    </xf>
    <xf numFmtId="37" fontId="16" fillId="0" borderId="0" xfId="9" applyNumberFormat="1" applyFont="1" applyAlignment="1">
      <alignment horizontal="right" vertical="center"/>
    </xf>
    <xf numFmtId="37" fontId="15" fillId="0" borderId="0" xfId="9" applyNumberFormat="1" applyFont="1" applyAlignment="1">
      <alignment horizontal="right" vertical="center"/>
    </xf>
    <xf numFmtId="0" fontId="13" fillId="0" borderId="0" xfId="0" applyFont="1" applyAlignment="1">
      <alignment horizontal="left" indent="2"/>
    </xf>
    <xf numFmtId="37" fontId="4" fillId="0" borderId="0" xfId="5" applyNumberFormat="1" applyFont="1"/>
    <xf numFmtId="0" fontId="13" fillId="0" borderId="3" xfId="0" applyFont="1" applyBorder="1" applyAlignment="1">
      <alignment horizontal="left" indent="2"/>
    </xf>
    <xf numFmtId="0" fontId="12" fillId="0" borderId="3" xfId="5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indent="2"/>
    </xf>
    <xf numFmtId="0" fontId="5" fillId="0" borderId="2" xfId="5" applyFont="1" applyBorder="1"/>
    <xf numFmtId="0" fontId="40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21" fillId="0" borderId="0" xfId="5" applyFont="1" applyAlignment="1">
      <alignment horizontal="center"/>
    </xf>
    <xf numFmtId="0" fontId="17" fillId="0" borderId="0" xfId="0" applyFont="1"/>
    <xf numFmtId="0" fontId="11" fillId="0" borderId="0" xfId="5" applyFont="1" applyAlignment="1">
      <alignment horizontal="right" vertical="center" indent="1"/>
    </xf>
    <xf numFmtId="0" fontId="4" fillId="0" borderId="0" xfId="5" applyFont="1" applyAlignment="1">
      <alignment horizontal="right"/>
    </xf>
    <xf numFmtId="0" fontId="12" fillId="0" borderId="0" xfId="5" applyFont="1" applyAlignment="1">
      <alignment horizontal="center"/>
    </xf>
    <xf numFmtId="1" fontId="19" fillId="0" borderId="0" xfId="5" applyNumberFormat="1" applyFont="1"/>
    <xf numFmtId="1" fontId="4" fillId="0" borderId="0" xfId="5" applyNumberFormat="1" applyFont="1"/>
    <xf numFmtId="0" fontId="4" fillId="0" borderId="3" xfId="5" applyFont="1" applyBorder="1"/>
    <xf numFmtId="0" fontId="4" fillId="0" borderId="3" xfId="5" applyFont="1" applyBorder="1" applyAlignment="1">
      <alignment horizontal="center"/>
    </xf>
    <xf numFmtId="0" fontId="4" fillId="0" borderId="2" xfId="5" applyFont="1" applyBorder="1" applyAlignment="1">
      <alignment horizontal="center"/>
    </xf>
    <xf numFmtId="37" fontId="4" fillId="0" borderId="0" xfId="5" applyNumberFormat="1" applyFont="1" applyAlignment="1">
      <alignment horizontal="center"/>
    </xf>
    <xf numFmtId="0" fontId="11" fillId="0" borderId="0" xfId="5" applyFont="1" applyAlignment="1">
      <alignment horizontal="right"/>
    </xf>
    <xf numFmtId="37" fontId="15" fillId="0" borderId="2" xfId="9" applyNumberFormat="1" applyFont="1" applyBorder="1" applyAlignment="1">
      <alignment horizontal="right" vertical="center"/>
    </xf>
    <xf numFmtId="16" fontId="4" fillId="0" borderId="0" xfId="5" quotePrefix="1" applyNumberFormat="1" applyFont="1"/>
    <xf numFmtId="17" fontId="4" fillId="0" borderId="0" xfId="5" quotePrefix="1" applyNumberFormat="1" applyFont="1"/>
    <xf numFmtId="37" fontId="12" fillId="0" borderId="0" xfId="0" applyNumberFormat="1" applyFont="1" applyAlignment="1">
      <alignment horizontal="left" vertical="center" indent="1"/>
    </xf>
    <xf numFmtId="0" fontId="26" fillId="0" borderId="2" xfId="5" applyFont="1" applyBorder="1" applyAlignment="1">
      <alignment horizontal="right" vertical="center" indent="1"/>
    </xf>
    <xf numFmtId="0" fontId="11" fillId="0" borderId="0" xfId="5" applyFont="1"/>
    <xf numFmtId="37" fontId="26" fillId="0" borderId="0" xfId="9" applyNumberFormat="1" applyFont="1" applyAlignment="1">
      <alignment horizontal="right" vertical="center"/>
    </xf>
    <xf numFmtId="37" fontId="25" fillId="0" borderId="0" xfId="9" applyNumberFormat="1" applyFont="1" applyAlignment="1">
      <alignment horizontal="right" vertical="center"/>
    </xf>
    <xf numFmtId="0" fontId="4" fillId="0" borderId="0" xfId="6" applyFont="1" applyAlignment="1">
      <alignment horizontal="left" indent="2"/>
    </xf>
    <xf numFmtId="166" fontId="5" fillId="0" borderId="0" xfId="5" applyNumberFormat="1" applyFont="1"/>
    <xf numFmtId="166" fontId="5" fillId="0" borderId="2" xfId="5" applyNumberFormat="1" applyFont="1" applyBorder="1"/>
    <xf numFmtId="0" fontId="9" fillId="0" borderId="0" xfId="5" applyAlignment="1">
      <alignment horizontal="right"/>
    </xf>
    <xf numFmtId="0" fontId="9" fillId="0" borderId="0" xfId="5" applyAlignment="1">
      <alignment horizontal="center"/>
    </xf>
    <xf numFmtId="0" fontId="16" fillId="0" borderId="2" xfId="5" applyFont="1" applyBorder="1" applyAlignment="1">
      <alignment horizontal="right" vertical="center" indent="1"/>
    </xf>
    <xf numFmtId="0" fontId="5" fillId="0" borderId="0" xfId="0" applyFont="1" applyAlignment="1">
      <alignment horizontal="left" vertical="center" indent="2"/>
    </xf>
    <xf numFmtId="0" fontId="5" fillId="0" borderId="3" xfId="0" applyFont="1" applyBorder="1" applyAlignment="1">
      <alignment horizontal="left" vertical="center" indent="2"/>
    </xf>
    <xf numFmtId="166" fontId="5" fillId="0" borderId="3" xfId="5" applyNumberFormat="1" applyFont="1" applyBorder="1"/>
    <xf numFmtId="0" fontId="11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2" fillId="0" borderId="2" xfId="0" applyFont="1" applyBorder="1"/>
    <xf numFmtId="0" fontId="11" fillId="0" borderId="0" xfId="0" applyFont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 wrapText="1"/>
    </xf>
    <xf numFmtId="0" fontId="26" fillId="0" borderId="0" xfId="5" applyFont="1" applyAlignment="1">
      <alignment horizontal="right" vertical="center" indent="1"/>
    </xf>
    <xf numFmtId="37" fontId="16" fillId="0" borderId="0" xfId="9" applyNumberFormat="1" applyFont="1" applyAlignment="1">
      <alignment horizontal="right" vertical="center" indent="1"/>
    </xf>
    <xf numFmtId="37" fontId="11" fillId="0" borderId="0" xfId="5" applyNumberFormat="1" applyFont="1"/>
    <xf numFmtId="0" fontId="12" fillId="0" borderId="0" xfId="0" applyFont="1" applyAlignment="1">
      <alignment horizontal="left" vertical="center" indent="2"/>
    </xf>
    <xf numFmtId="37" fontId="15" fillId="0" borderId="0" xfId="9" applyNumberFormat="1" applyFont="1" applyAlignment="1">
      <alignment horizontal="right" vertical="center" indent="1"/>
    </xf>
    <xf numFmtId="37" fontId="12" fillId="0" borderId="0" xfId="5" applyNumberFormat="1" applyFont="1"/>
    <xf numFmtId="0" fontId="12" fillId="0" borderId="0" xfId="0" applyFont="1" applyAlignment="1">
      <alignment horizontal="left" vertical="center" wrapText="1" indent="2"/>
    </xf>
    <xf numFmtId="0" fontId="13" fillId="0" borderId="0" xfId="0" applyFont="1" applyAlignment="1">
      <alignment horizontal="left" vertical="center" wrapText="1" indent="2"/>
    </xf>
    <xf numFmtId="37" fontId="12" fillId="0" borderId="0" xfId="5" applyNumberFormat="1" applyFont="1" applyAlignment="1">
      <alignment horizontal="center"/>
    </xf>
    <xf numFmtId="166" fontId="12" fillId="0" borderId="0" xfId="2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left" indent="2"/>
    </xf>
    <xf numFmtId="37" fontId="15" fillId="0" borderId="0" xfId="9" applyNumberFormat="1" applyFont="1"/>
    <xf numFmtId="0" fontId="42" fillId="0" borderId="0" xfId="5" applyFont="1"/>
    <xf numFmtId="37" fontId="15" fillId="0" borderId="0" xfId="9" applyNumberFormat="1" applyFont="1" applyAlignment="1">
      <alignment vertical="center"/>
    </xf>
    <xf numFmtId="0" fontId="11" fillId="0" borderId="2" xfId="0" applyFont="1" applyBorder="1" applyAlignment="1">
      <alignment horizontal="left" vertical="center" indent="2"/>
    </xf>
    <xf numFmtId="0" fontId="11" fillId="0" borderId="2" xfId="5" applyFont="1" applyBorder="1"/>
    <xf numFmtId="0" fontId="16" fillId="0" borderId="2" xfId="5" applyFont="1" applyBorder="1"/>
    <xf numFmtId="0" fontId="14" fillId="0" borderId="0" xfId="5" applyFont="1"/>
    <xf numFmtId="166" fontId="11" fillId="0" borderId="0" xfId="2" applyNumberFormat="1" applyFont="1" applyFill="1" applyBorder="1" applyAlignment="1" applyProtection="1">
      <alignment horizontal="right" vertical="center" indent="2"/>
    </xf>
    <xf numFmtId="166" fontId="16" fillId="0" borderId="0" xfId="2" applyNumberFormat="1" applyFont="1" applyFill="1" applyBorder="1" applyAlignment="1" applyProtection="1">
      <alignment horizontal="right" vertical="center" indent="2"/>
    </xf>
    <xf numFmtId="37" fontId="12" fillId="0" borderId="0" xfId="5" applyNumberFormat="1" applyFont="1" applyAlignment="1">
      <alignment horizontal="right"/>
    </xf>
    <xf numFmtId="37" fontId="25" fillId="0" borderId="0" xfId="9" applyNumberFormat="1" applyFont="1" applyAlignment="1">
      <alignment horizontal="right" vertical="center" indent="1"/>
    </xf>
    <xf numFmtId="0" fontId="8" fillId="0" borderId="0" xfId="0" applyFont="1" applyAlignment="1">
      <alignment horizontal="right"/>
    </xf>
    <xf numFmtId="165" fontId="9" fillId="0" borderId="0" xfId="1" applyNumberFormat="1" applyAlignment="1">
      <alignment horizontal="center"/>
    </xf>
    <xf numFmtId="165" fontId="43" fillId="0" borderId="0" xfId="1" applyNumberFormat="1" applyFont="1" applyAlignment="1">
      <alignment horizontal="center"/>
    </xf>
    <xf numFmtId="165" fontId="43" fillId="0" borderId="0" xfId="1" applyNumberFormat="1" applyFont="1"/>
    <xf numFmtId="37" fontId="27" fillId="0" borderId="0" xfId="5" applyNumberFormat="1" applyFont="1"/>
    <xf numFmtId="0" fontId="27" fillId="0" borderId="0" xfId="5" applyFont="1"/>
    <xf numFmtId="0" fontId="31" fillId="0" borderId="0" xfId="5" applyFont="1" applyAlignment="1">
      <alignment horizontal="left"/>
    </xf>
    <xf numFmtId="0" fontId="44" fillId="0" borderId="0" xfId="5" applyFont="1"/>
    <xf numFmtId="0" fontId="12" fillId="0" borderId="3" xfId="0" applyFont="1" applyBorder="1" applyAlignment="1">
      <alignment horizontal="left" vertical="center" indent="1"/>
    </xf>
    <xf numFmtId="37" fontId="15" fillId="0" borderId="3" xfId="9" applyNumberFormat="1" applyFont="1" applyBorder="1" applyAlignment="1">
      <alignment horizontal="right" vertical="center"/>
    </xf>
    <xf numFmtId="0" fontId="4" fillId="0" borderId="0" xfId="5" quotePrefix="1" applyFont="1"/>
    <xf numFmtId="0" fontId="12" fillId="0" borderId="2" xfId="0" applyFont="1" applyBorder="1" applyAlignment="1">
      <alignment horizontal="left" vertical="center" indent="1"/>
    </xf>
    <xf numFmtId="0" fontId="11" fillId="0" borderId="3" xfId="5" applyFont="1" applyBorder="1" applyAlignment="1">
      <alignment vertical="center"/>
    </xf>
    <xf numFmtId="37" fontId="16" fillId="0" borderId="3" xfId="9" applyNumberFormat="1" applyFont="1" applyBorder="1" applyAlignment="1">
      <alignment horizontal="right" vertical="center"/>
    </xf>
    <xf numFmtId="0" fontId="14" fillId="0" borderId="2" xfId="5" applyFont="1" applyBorder="1"/>
    <xf numFmtId="0" fontId="8" fillId="0" borderId="2" xfId="0" applyFont="1" applyBorder="1" applyAlignment="1">
      <alignment horizontal="right"/>
    </xf>
    <xf numFmtId="0" fontId="45" fillId="2" borderId="6" xfId="0" applyFont="1" applyFill="1" applyBorder="1" applyAlignment="1">
      <alignment horizontal="left" vertical="center"/>
    </xf>
    <xf numFmtId="0" fontId="17" fillId="0" borderId="0" xfId="5" applyFont="1" applyAlignment="1">
      <alignment horizontal="center"/>
    </xf>
    <xf numFmtId="3" fontId="11" fillId="0" borderId="3" xfId="0" applyNumberFormat="1" applyFont="1" applyBorder="1" applyAlignment="1">
      <alignment horizontal="left" vertical="center"/>
    </xf>
    <xf numFmtId="3" fontId="11" fillId="0" borderId="2" xfId="0" applyNumberFormat="1" applyFont="1" applyBorder="1" applyAlignment="1">
      <alignment vertical="center" wrapText="1"/>
    </xf>
    <xf numFmtId="37" fontId="11" fillId="0" borderId="2" xfId="1" applyNumberFormat="1" applyFont="1" applyFill="1" applyBorder="1" applyAlignment="1" applyProtection="1">
      <alignment horizontal="right" vertical="center"/>
    </xf>
    <xf numFmtId="37" fontId="11" fillId="0" borderId="3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right"/>
    </xf>
    <xf numFmtId="0" fontId="11" fillId="0" borderId="4" xfId="5" applyFont="1" applyBorder="1" applyAlignment="1">
      <alignment horizontal="center" vertical="center"/>
    </xf>
    <xf numFmtId="0" fontId="12" fillId="0" borderId="2" xfId="5" applyFont="1" applyBorder="1" applyAlignment="1">
      <alignment horizontal="right"/>
    </xf>
    <xf numFmtId="0" fontId="26" fillId="0" borderId="0" xfId="0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165" fontId="11" fillId="0" borderId="0" xfId="1" applyNumberFormat="1" applyFont="1" applyFill="1" applyAlignment="1">
      <alignment horizontal="center" vertical="center"/>
    </xf>
    <xf numFmtId="37" fontId="16" fillId="0" borderId="0" xfId="9" applyNumberFormat="1" applyFont="1" applyFill="1" applyAlignment="1">
      <alignment horizontal="right" vertical="center"/>
    </xf>
    <xf numFmtId="37" fontId="16" fillId="0" borderId="0" xfId="9" applyNumberFormat="1" applyFont="1" applyAlignment="1">
      <alignment vertical="center"/>
    </xf>
    <xf numFmtId="37" fontId="12" fillId="0" borderId="0" xfId="5" applyNumberFormat="1" applyFont="1" applyAlignment="1"/>
    <xf numFmtId="165" fontId="12" fillId="0" borderId="2" xfId="1" applyNumberFormat="1" applyFont="1" applyBorder="1" applyAlignment="1">
      <alignment horizontal="right"/>
    </xf>
    <xf numFmtId="165" fontId="11" fillId="0" borderId="0" xfId="1" applyNumberFormat="1" applyFont="1" applyAlignment="1">
      <alignment horizontal="right" vertical="center"/>
    </xf>
    <xf numFmtId="165" fontId="11" fillId="0" borderId="0" xfId="1" applyNumberFormat="1" applyFont="1" applyAlignment="1">
      <alignment horizontal="right"/>
    </xf>
    <xf numFmtId="165" fontId="12" fillId="0" borderId="3" xfId="1" applyNumberFormat="1" applyFont="1" applyBorder="1" applyAlignment="1">
      <alignment horizontal="right"/>
    </xf>
    <xf numFmtId="166" fontId="11" fillId="0" borderId="2" xfId="5" applyNumberFormat="1" applyFont="1" applyBorder="1"/>
    <xf numFmtId="0" fontId="27" fillId="0" borderId="0" xfId="5" applyFont="1" applyAlignment="1">
      <alignment horizontal="center"/>
    </xf>
    <xf numFmtId="165" fontId="12" fillId="0" borderId="2" xfId="1" applyNumberFormat="1" applyFont="1" applyBorder="1" applyAlignment="1">
      <alignment horizontal="center" vertical="center" wrapText="1"/>
    </xf>
    <xf numFmtId="165" fontId="12" fillId="0" borderId="2" xfId="1" applyNumberFormat="1" applyFont="1" applyBorder="1"/>
    <xf numFmtId="165" fontId="12" fillId="0" borderId="0" xfId="1" applyNumberFormat="1" applyFont="1" applyFill="1" applyBorder="1" applyAlignment="1" applyProtection="1">
      <alignment horizontal="right" vertical="center" indent="2"/>
    </xf>
    <xf numFmtId="0" fontId="22" fillId="0" borderId="0" xfId="10" applyFont="1" applyAlignment="1">
      <alignment horizontal="left" vertical="center" wrapText="1"/>
    </xf>
    <xf numFmtId="0" fontId="11" fillId="0" borderId="0" xfId="10" applyFont="1" applyAlignment="1">
      <alignment horizontal="left" vertical="center"/>
    </xf>
    <xf numFmtId="0" fontId="12" fillId="0" borderId="0" xfId="10" applyFont="1" applyAlignment="1">
      <alignment horizontal="center"/>
    </xf>
    <xf numFmtId="0" fontId="11" fillId="0" borderId="0" xfId="10" applyFont="1" applyAlignment="1">
      <alignment horizontal="center"/>
    </xf>
    <xf numFmtId="0" fontId="4" fillId="0" borderId="0" xfId="10" applyFont="1"/>
    <xf numFmtId="0" fontId="13" fillId="0" borderId="0" xfId="10" applyFont="1" applyAlignment="1">
      <alignment horizontal="left" vertical="center" wrapText="1"/>
    </xf>
    <xf numFmtId="0" fontId="13" fillId="0" borderId="0" xfId="10" applyFont="1" applyAlignment="1">
      <alignment horizontal="left" vertical="center"/>
    </xf>
    <xf numFmtId="0" fontId="13" fillId="0" borderId="0" xfId="10" applyFont="1" applyAlignment="1">
      <alignment horizontal="center"/>
    </xf>
    <xf numFmtId="0" fontId="12" fillId="0" borderId="0" xfId="10" applyFont="1"/>
    <xf numFmtId="0" fontId="11" fillId="0" borderId="0" xfId="10" applyFont="1" applyAlignment="1">
      <alignment horizontal="center" vertical="center"/>
    </xf>
    <xf numFmtId="0" fontId="11" fillId="0" borderId="3" xfId="10" applyFont="1" applyBorder="1" applyAlignment="1">
      <alignment horizontal="left" vertical="center"/>
    </xf>
    <xf numFmtId="3" fontId="11" fillId="0" borderId="3" xfId="10" applyNumberFormat="1" applyFont="1" applyBorder="1" applyAlignment="1">
      <alignment horizontal="left" vertical="center"/>
    </xf>
    <xf numFmtId="0" fontId="14" fillId="0" borderId="2" xfId="10" applyFont="1" applyBorder="1" applyAlignment="1">
      <alignment horizontal="left" vertical="center"/>
    </xf>
    <xf numFmtId="3" fontId="14" fillId="0" borderId="2" xfId="10" applyNumberFormat="1" applyFont="1" applyBorder="1" applyAlignment="1">
      <alignment horizontal="left" vertical="center"/>
    </xf>
    <xf numFmtId="0" fontId="11" fillId="0" borderId="2" xfId="10" applyFont="1" applyBorder="1" applyAlignment="1">
      <alignment horizontal="right" vertical="center" indent="1"/>
    </xf>
    <xf numFmtId="16" fontId="4" fillId="0" borderId="0" xfId="10" applyNumberFormat="1" applyFont="1"/>
    <xf numFmtId="0" fontId="12" fillId="0" borderId="1" xfId="10" applyFont="1" applyBorder="1"/>
    <xf numFmtId="0" fontId="12" fillId="0" borderId="1" xfId="10" applyFont="1" applyBorder="1" applyAlignment="1">
      <alignment horizontal="center"/>
    </xf>
    <xf numFmtId="0" fontId="4" fillId="0" borderId="0" xfId="10" applyFont="1" applyAlignment="1">
      <alignment horizontal="center"/>
    </xf>
    <xf numFmtId="0" fontId="12" fillId="0" borderId="0" xfId="10" applyFont="1" applyAlignment="1">
      <alignment horizontal="left" vertical="center"/>
    </xf>
    <xf numFmtId="0" fontId="21" fillId="0" borderId="0" xfId="10" applyFont="1"/>
    <xf numFmtId="0" fontId="13" fillId="0" borderId="0" xfId="10" applyFont="1" applyAlignment="1">
      <alignment horizontal="left" vertical="center" indent="1"/>
    </xf>
    <xf numFmtId="0" fontId="13" fillId="0" borderId="0" xfId="10" applyFont="1" applyAlignment="1">
      <alignment horizontal="left"/>
    </xf>
    <xf numFmtId="0" fontId="12" fillId="0" borderId="0" xfId="10" applyFont="1" applyAlignment="1">
      <alignment horizontal="right" vertical="center"/>
    </xf>
    <xf numFmtId="0" fontId="12" fillId="0" borderId="2" xfId="10" applyFont="1" applyBorder="1" applyAlignment="1">
      <alignment horizontal="left" vertical="center"/>
    </xf>
    <xf numFmtId="0" fontId="4" fillId="0" borderId="2" xfId="10" applyFont="1" applyBorder="1" applyAlignment="1">
      <alignment horizontal="center"/>
    </xf>
    <xf numFmtId="0" fontId="13" fillId="0" borderId="3" xfId="10" applyFont="1" applyBorder="1" applyAlignment="1">
      <alignment horizontal="left"/>
    </xf>
    <xf numFmtId="0" fontId="12" fillId="0" borderId="3" xfId="10" applyFont="1" applyBorder="1" applyAlignment="1">
      <alignment horizontal="left" vertical="center"/>
    </xf>
    <xf numFmtId="0" fontId="12" fillId="0" borderId="3" xfId="10" applyFont="1" applyBorder="1" applyAlignment="1">
      <alignment horizontal="right" vertical="center"/>
    </xf>
    <xf numFmtId="0" fontId="14" fillId="0" borderId="0" xfId="10" applyFont="1" applyAlignment="1">
      <alignment horizontal="left" vertical="center"/>
    </xf>
    <xf numFmtId="37" fontId="4" fillId="0" borderId="0" xfId="10" applyNumberFormat="1" applyFont="1"/>
    <xf numFmtId="0" fontId="4" fillId="0" borderId="2" xfId="10" applyFont="1" applyBorder="1"/>
    <xf numFmtId="0" fontId="5" fillId="0" borderId="2" xfId="10" applyFont="1" applyBorder="1"/>
    <xf numFmtId="0" fontId="7" fillId="0" borderId="0" xfId="10" applyFont="1"/>
    <xf numFmtId="0" fontId="6" fillId="0" borderId="0" xfId="10" applyFont="1"/>
    <xf numFmtId="0" fontId="5" fillId="0" borderId="0" xfId="10" applyFont="1"/>
    <xf numFmtId="0" fontId="8" fillId="0" borderId="0" xfId="10" applyFont="1" applyAlignment="1">
      <alignment horizontal="right" vertical="center"/>
    </xf>
    <xf numFmtId="0" fontId="10" fillId="0" borderId="0" xfId="10" applyFont="1" applyAlignment="1">
      <alignment horizontal="right" vertical="center"/>
    </xf>
    <xf numFmtId="0" fontId="4" fillId="0" borderId="0" xfId="10" applyFont="1" applyAlignment="1">
      <alignment horizontal="left"/>
    </xf>
    <xf numFmtId="3" fontId="11" fillId="0" borderId="2" xfId="10" applyNumberFormat="1" applyFont="1" applyBorder="1" applyAlignment="1">
      <alignment vertical="center" wrapText="1"/>
    </xf>
    <xf numFmtId="37" fontId="4" fillId="0" borderId="0" xfId="10" applyNumberFormat="1" applyFont="1" applyAlignment="1">
      <alignment horizontal="center" vertical="center"/>
    </xf>
    <xf numFmtId="169" fontId="4" fillId="0" borderId="0" xfId="10" applyNumberFormat="1" applyFont="1"/>
    <xf numFmtId="0" fontId="7" fillId="0" borderId="2" xfId="10" applyFont="1" applyBorder="1"/>
    <xf numFmtId="0" fontId="10" fillId="0" borderId="2" xfId="10" applyFont="1" applyBorder="1" applyAlignment="1">
      <alignment horizontal="right" vertical="center"/>
    </xf>
    <xf numFmtId="3" fontId="11" fillId="0" borderId="0" xfId="10" applyNumberFormat="1" applyFont="1" applyAlignment="1">
      <alignment horizontal="right" vertical="center"/>
    </xf>
    <xf numFmtId="0" fontId="12" fillId="0" borderId="2" xfId="10" applyFont="1" applyBorder="1" applyAlignment="1">
      <alignment horizontal="center"/>
    </xf>
    <xf numFmtId="0" fontId="11" fillId="0" borderId="2" xfId="10" applyFont="1" applyBorder="1" applyAlignment="1">
      <alignment horizontal="center" vertical="center"/>
    </xf>
    <xf numFmtId="0" fontId="11" fillId="0" borderId="2" xfId="10" applyFont="1" applyBorder="1" applyAlignment="1">
      <alignment horizontal="right" vertical="center"/>
    </xf>
    <xf numFmtId="37" fontId="12" fillId="0" borderId="0" xfId="10" applyNumberFormat="1" applyFont="1"/>
    <xf numFmtId="3" fontId="11" fillId="0" borderId="0" xfId="10" applyNumberFormat="1" applyFont="1" applyAlignment="1">
      <alignment vertical="center" wrapText="1"/>
    </xf>
    <xf numFmtId="0" fontId="11" fillId="0" borderId="0" xfId="10" applyFont="1" applyAlignment="1">
      <alignment horizontal="right" vertical="center"/>
    </xf>
    <xf numFmtId="0" fontId="12" fillId="0" borderId="0" xfId="10" applyFont="1" applyAlignment="1">
      <alignment horizontal="left" vertical="center" indent="1"/>
    </xf>
    <xf numFmtId="0" fontId="31" fillId="0" borderId="3" xfId="10" applyFont="1" applyBorder="1" applyAlignment="1">
      <alignment horizontal="center"/>
    </xf>
    <xf numFmtId="0" fontId="31" fillId="0" borderId="3" xfId="10" applyFont="1" applyBorder="1" applyAlignment="1">
      <alignment horizontal="center" wrapText="1"/>
    </xf>
    <xf numFmtId="0" fontId="32" fillId="0" borderId="2" xfId="10" applyFont="1" applyBorder="1" applyAlignment="1">
      <alignment horizontal="center" vertical="top"/>
    </xf>
    <xf numFmtId="0" fontId="32" fillId="0" borderId="2" xfId="10" applyFont="1" applyBorder="1" applyAlignment="1">
      <alignment horizontal="center" vertical="top" wrapText="1"/>
    </xf>
    <xf numFmtId="0" fontId="15" fillId="0" borderId="0" xfId="10" applyFont="1" applyAlignment="1">
      <alignment vertical="center"/>
    </xf>
    <xf numFmtId="0" fontId="15" fillId="0" borderId="0" xfId="10" applyFont="1" applyAlignment="1">
      <alignment horizontal="left" vertical="center"/>
    </xf>
    <xf numFmtId="0" fontId="15" fillId="0" borderId="0" xfId="10" applyFont="1" applyAlignment="1">
      <alignment horizontal="left"/>
    </xf>
    <xf numFmtId="0" fontId="35" fillId="0" borderId="0" xfId="10" applyFont="1" applyAlignment="1">
      <alignment horizontal="left" vertical="center"/>
    </xf>
    <xf numFmtId="0" fontId="16" fillId="0" borderId="0" xfId="10" applyFont="1" applyAlignment="1">
      <alignment horizontal="center" vertical="center"/>
    </xf>
    <xf numFmtId="49" fontId="16" fillId="0" borderId="2" xfId="10" applyNumberFormat="1" applyFont="1" applyBorder="1" applyAlignment="1">
      <alignment horizontal="right" vertical="center" indent="1"/>
    </xf>
    <xf numFmtId="0" fontId="39" fillId="0" borderId="0" xfId="10" applyFont="1" applyAlignment="1">
      <alignment horizontal="right" vertical="center"/>
    </xf>
    <xf numFmtId="0" fontId="4" fillId="0" borderId="0" xfId="10" applyFont="1" applyAlignment="1">
      <alignment horizontal="center" vertical="center"/>
    </xf>
    <xf numFmtId="37" fontId="4" fillId="0" borderId="0" xfId="10" applyNumberFormat="1" applyFont="1" applyAlignment="1">
      <alignment horizontal="center"/>
    </xf>
    <xf numFmtId="0" fontId="22" fillId="0" borderId="0" xfId="10" applyFont="1" applyAlignment="1">
      <alignment horizontal="left" vertical="center"/>
    </xf>
    <xf numFmtId="3" fontId="11" fillId="0" borderId="2" xfId="10" applyNumberFormat="1" applyFont="1" applyBorder="1" applyAlignment="1">
      <alignment horizontal="right" vertical="center"/>
    </xf>
    <xf numFmtId="169" fontId="11" fillId="0" borderId="0" xfId="7" applyNumberFormat="1" applyFont="1" applyFill="1" applyBorder="1" applyAlignment="1" applyProtection="1">
      <alignment vertical="center"/>
    </xf>
    <xf numFmtId="0" fontId="12" fillId="0" borderId="0" xfId="10" applyFont="1" applyAlignment="1">
      <alignment horizontal="left" indent="2"/>
    </xf>
    <xf numFmtId="3" fontId="15" fillId="0" borderId="0" xfId="10" applyNumberFormat="1" applyFont="1" applyAlignment="1">
      <alignment horizontal="right" vertical="center" indent="1"/>
    </xf>
    <xf numFmtId="169" fontId="15" fillId="0" borderId="0" xfId="7" applyNumberFormat="1" applyFont="1" applyBorder="1" applyAlignment="1">
      <alignment vertical="center"/>
    </xf>
    <xf numFmtId="0" fontId="1" fillId="0" borderId="0" xfId="10"/>
    <xf numFmtId="3" fontId="1" fillId="0" borderId="0" xfId="10" applyNumberFormat="1"/>
    <xf numFmtId="169" fontId="1" fillId="0" borderId="0" xfId="10" applyNumberFormat="1"/>
    <xf numFmtId="0" fontId="8" fillId="0" borderId="0" xfId="10" applyFont="1" applyAlignment="1">
      <alignment horizontal="right"/>
    </xf>
    <xf numFmtId="169" fontId="12" fillId="0" borderId="0" xfId="7" applyNumberFormat="1" applyFont="1" applyFill="1" applyBorder="1" applyAlignment="1"/>
    <xf numFmtId="165" fontId="12" fillId="0" borderId="0" xfId="1" applyNumberFormat="1" applyFont="1"/>
    <xf numFmtId="0" fontId="22" fillId="0" borderId="0" xfId="10" applyFont="1" applyAlignment="1">
      <alignment horizontal="left" vertical="center" wrapText="1"/>
    </xf>
    <xf numFmtId="0" fontId="13" fillId="0" borderId="0" xfId="10" applyFont="1" applyAlignment="1">
      <alignment horizontal="left" vertical="center" wrapText="1"/>
    </xf>
    <xf numFmtId="0" fontId="47" fillId="0" borderId="0" xfId="8" applyFont="1" applyFill="1" applyAlignment="1">
      <alignment horizontal="right" vertical="top"/>
    </xf>
    <xf numFmtId="0" fontId="47" fillId="0" borderId="0" xfId="8" applyFont="1" applyFill="1" applyAlignment="1">
      <alignment horizontal="right" vertical="center"/>
    </xf>
    <xf numFmtId="0" fontId="47" fillId="0" borderId="0" xfId="8" applyFont="1" applyFill="1" applyAlignment="1">
      <alignment vertical="center"/>
    </xf>
    <xf numFmtId="0" fontId="48" fillId="0" borderId="0" xfId="8" applyFont="1" applyFill="1" applyAlignment="1">
      <alignment horizontal="left" vertical="top" indent="1"/>
    </xf>
    <xf numFmtId="0" fontId="49" fillId="0" borderId="0" xfId="8" applyFont="1" applyFill="1" applyAlignment="1">
      <alignment vertical="center"/>
    </xf>
    <xf numFmtId="0" fontId="48" fillId="0" borderId="0" xfId="8" applyFont="1" applyFill="1" applyAlignment="1">
      <alignment horizontal="left" vertical="center"/>
    </xf>
    <xf numFmtId="0" fontId="4" fillId="0" borderId="0" xfId="5" applyFont="1" applyAlignment="1">
      <alignment vertical="center"/>
    </xf>
    <xf numFmtId="0" fontId="34" fillId="0" borderId="0" xfId="8" applyFont="1" applyFill="1" applyAlignment="1">
      <alignment vertical="top"/>
    </xf>
    <xf numFmtId="0" fontId="12" fillId="0" borderId="0" xfId="10" applyFont="1" applyAlignment="1">
      <alignment horizontal="right"/>
    </xf>
    <xf numFmtId="37" fontId="16" fillId="0" borderId="0" xfId="9" applyNumberFormat="1" applyFont="1" applyFill="1" applyAlignment="1">
      <alignment horizontal="right" vertical="center" indent="1"/>
    </xf>
    <xf numFmtId="0" fontId="11" fillId="0" borderId="2" xfId="0" applyFont="1" applyBorder="1" applyAlignment="1">
      <alignment horizontal="center" vertical="center"/>
    </xf>
    <xf numFmtId="169" fontId="11" fillId="0" borderId="0" xfId="10" applyNumberFormat="1" applyFont="1" applyAlignment="1">
      <alignment horizontal="center" vertical="center"/>
    </xf>
    <xf numFmtId="165" fontId="4" fillId="0" borderId="0" xfId="10" applyNumberFormat="1" applyFont="1"/>
    <xf numFmtId="0" fontId="22" fillId="0" borderId="0" xfId="10" applyFont="1" applyAlignment="1">
      <alignment horizontal="left" vertical="center" wrapText="1"/>
    </xf>
    <xf numFmtId="0" fontId="13" fillId="0" borderId="0" xfId="10" applyFont="1" applyAlignment="1">
      <alignment horizontal="left" vertical="center" wrapText="1"/>
    </xf>
    <xf numFmtId="0" fontId="11" fillId="0" borderId="4" xfId="5" applyFont="1" applyBorder="1" applyAlignment="1">
      <alignment horizontal="center" vertical="center"/>
    </xf>
    <xf numFmtId="169" fontId="15" fillId="0" borderId="0" xfId="7" applyNumberFormat="1" applyFont="1" applyFill="1" applyBorder="1" applyAlignment="1" applyProtection="1">
      <alignment vertical="center"/>
    </xf>
    <xf numFmtId="169" fontId="15" fillId="0" borderId="0" xfId="7" applyNumberFormat="1" applyFont="1" applyAlignment="1">
      <alignment vertical="center"/>
    </xf>
    <xf numFmtId="0" fontId="19" fillId="0" borderId="2" xfId="10" applyFont="1" applyBorder="1" applyAlignment="1">
      <alignment horizontal="center"/>
    </xf>
    <xf numFmtId="0" fontId="19" fillId="0" borderId="0" xfId="10" applyFont="1" applyAlignment="1">
      <alignment horizontal="center"/>
    </xf>
    <xf numFmtId="169" fontId="15" fillId="0" borderId="0" xfId="7" applyNumberFormat="1" applyFont="1" applyFill="1" applyBorder="1" applyAlignment="1" applyProtection="1">
      <alignment horizontal="right" vertical="center"/>
    </xf>
    <xf numFmtId="169" fontId="15" fillId="0" borderId="0" xfId="7" applyNumberFormat="1" applyFont="1" applyAlignment="1">
      <alignment horizontal="right" vertical="center"/>
    </xf>
    <xf numFmtId="169" fontId="16" fillId="0" borderId="0" xfId="7" applyNumberFormat="1" applyFont="1" applyBorder="1" applyAlignment="1">
      <alignment horizontal="right" vertical="center"/>
    </xf>
    <xf numFmtId="0" fontId="15" fillId="0" borderId="2" xfId="10" applyFont="1" applyBorder="1" applyAlignment="1">
      <alignment horizontal="center"/>
    </xf>
    <xf numFmtId="169" fontId="15" fillId="0" borderId="0" xfId="7" quotePrefix="1" applyNumberFormat="1" applyFont="1" applyAlignment="1">
      <alignment horizontal="right" vertical="center"/>
    </xf>
    <xf numFmtId="37" fontId="15" fillId="0" borderId="0" xfId="2" applyNumberFormat="1" applyFont="1" applyFill="1" applyBorder="1" applyAlignment="1" applyProtection="1">
      <alignment vertical="center"/>
    </xf>
    <xf numFmtId="169" fontId="15" fillId="0" borderId="0" xfId="7" applyNumberFormat="1" applyFont="1" applyAlignment="1"/>
    <xf numFmtId="0" fontId="19" fillId="0" borderId="0" xfId="10" applyFont="1"/>
    <xf numFmtId="165" fontId="12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/>
    <xf numFmtId="165" fontId="15" fillId="0" borderId="0" xfId="2" applyNumberFormat="1" applyFont="1" applyAlignment="1">
      <alignment horizontal="right"/>
    </xf>
    <xf numFmtId="165" fontId="15" fillId="0" borderId="0" xfId="2" quotePrefix="1" applyNumberFormat="1" applyFont="1" applyAlignment="1">
      <alignment horizontal="right"/>
    </xf>
    <xf numFmtId="166" fontId="16" fillId="0" borderId="0" xfId="2" applyNumberFormat="1" applyFont="1" applyFill="1" applyBorder="1" applyAlignment="1" applyProtection="1">
      <alignment horizontal="right" vertical="center"/>
    </xf>
    <xf numFmtId="3" fontId="16" fillId="0" borderId="0" xfId="10" applyNumberFormat="1" applyFont="1" applyAlignment="1">
      <alignment horizontal="right" vertical="center"/>
    </xf>
    <xf numFmtId="0" fontId="15" fillId="0" borderId="0" xfId="10" applyFont="1"/>
    <xf numFmtId="37" fontId="15" fillId="0" borderId="0" xfId="2" applyNumberFormat="1" applyFont="1" applyFill="1" applyBorder="1" applyAlignment="1" applyProtection="1"/>
    <xf numFmtId="169" fontId="15" fillId="0" borderId="0" xfId="7" applyNumberFormat="1" applyFont="1" applyFill="1" applyBorder="1" applyAlignment="1" applyProtection="1"/>
    <xf numFmtId="0" fontId="19" fillId="0" borderId="0" xfId="10" applyFont="1" applyAlignment="1">
      <alignment horizontal="right"/>
    </xf>
    <xf numFmtId="169" fontId="15" fillId="0" borderId="0" xfId="7" quotePrefix="1" applyNumberFormat="1" applyFont="1" applyAlignment="1">
      <alignment horizontal="right"/>
    </xf>
    <xf numFmtId="0" fontId="15" fillId="0" borderId="0" xfId="10" applyFont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0" fillId="0" borderId="0" xfId="5" applyFont="1" applyAlignment="1">
      <alignment horizontal="right" vertical="center"/>
    </xf>
    <xf numFmtId="165" fontId="12" fillId="0" borderId="0" xfId="2" applyNumberFormat="1" applyFont="1" applyAlignment="1">
      <alignment horizontal="right"/>
    </xf>
    <xf numFmtId="165" fontId="11" fillId="0" borderId="0" xfId="2" applyNumberFormat="1" applyFont="1" applyAlignment="1">
      <alignment horizontal="right" vertical="center"/>
    </xf>
    <xf numFmtId="165" fontId="12" fillId="0" borderId="0" xfId="2" applyNumberFormat="1" applyFont="1" applyAlignment="1">
      <alignment horizontal="center"/>
    </xf>
    <xf numFmtId="165" fontId="12" fillId="0" borderId="2" xfId="2" applyNumberFormat="1" applyFont="1" applyBorder="1" applyAlignment="1">
      <alignment horizontal="center"/>
    </xf>
    <xf numFmtId="165" fontId="12" fillId="0" borderId="2" xfId="2" applyNumberFormat="1" applyFont="1" applyBorder="1" applyAlignment="1">
      <alignment horizontal="right"/>
    </xf>
    <xf numFmtId="165" fontId="12" fillId="0" borderId="3" xfId="2" applyNumberFormat="1" applyFont="1" applyBorder="1" applyAlignment="1">
      <alignment horizontal="right"/>
    </xf>
    <xf numFmtId="165" fontId="12" fillId="0" borderId="0" xfId="2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right" vertical="center" indent="1"/>
    </xf>
    <xf numFmtId="165" fontId="12" fillId="0" borderId="0" xfId="1" applyNumberFormat="1" applyFont="1" applyFill="1" applyBorder="1" applyAlignment="1" applyProtection="1">
      <alignment horizontal="right" vertical="center"/>
    </xf>
    <xf numFmtId="165" fontId="12" fillId="0" borderId="0" xfId="1" applyNumberFormat="1" applyFont="1" applyAlignment="1">
      <alignment horizontal="center" vertical="center"/>
    </xf>
    <xf numFmtId="165" fontId="4" fillId="0" borderId="0" xfId="0" applyNumberFormat="1" applyFont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12" fillId="0" borderId="0" xfId="1" applyNumberFormat="1" applyFont="1" applyBorder="1" applyAlignment="1">
      <alignment horizontal="center"/>
    </xf>
    <xf numFmtId="165" fontId="11" fillId="0" borderId="0" xfId="1" applyNumberFormat="1" applyFont="1" applyBorder="1" applyAlignment="1">
      <alignment horizontal="right"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2" fillId="0" borderId="2" xfId="1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horizontal="right" vertical="center"/>
    </xf>
    <xf numFmtId="165" fontId="8" fillId="0" borderId="0" xfId="1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Alignment="1">
      <alignment horizontal="center" vertical="center"/>
    </xf>
    <xf numFmtId="0" fontId="51" fillId="0" borderId="0" xfId="0" applyFont="1" applyAlignment="1">
      <alignment horizontal="center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52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37" fontId="25" fillId="0" borderId="0" xfId="1" applyNumberFormat="1" applyFont="1" applyFill="1" applyBorder="1" applyAlignment="1" applyProtection="1">
      <alignment horizontal="right" vertical="center"/>
    </xf>
    <xf numFmtId="37" fontId="25" fillId="0" borderId="0" xfId="1" applyNumberFormat="1" applyFont="1" applyFill="1" applyBorder="1" applyAlignment="1" applyProtection="1">
      <alignment horizontal="center" vertical="center"/>
    </xf>
    <xf numFmtId="37" fontId="53" fillId="0" borderId="0" xfId="1" applyNumberFormat="1" applyFont="1" applyFill="1" applyBorder="1" applyAlignment="1" applyProtection="1">
      <alignment horizontal="center" vertical="center"/>
    </xf>
    <xf numFmtId="37" fontId="15" fillId="0" borderId="0" xfId="1" applyNumberFormat="1" applyFont="1" applyFill="1" applyBorder="1" applyAlignment="1" applyProtection="1">
      <alignment horizontal="right" vertical="center"/>
    </xf>
    <xf numFmtId="37" fontId="51" fillId="0" borderId="0" xfId="0" applyNumberFormat="1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37" fontId="27" fillId="0" borderId="0" xfId="1" applyNumberFormat="1" applyFont="1" applyFill="1" applyBorder="1" applyAlignment="1" applyProtection="1">
      <alignment horizontal="center" vertical="center"/>
    </xf>
    <xf numFmtId="167" fontId="4" fillId="0" borderId="0" xfId="0" applyNumberFormat="1" applyFont="1"/>
    <xf numFmtId="37" fontId="16" fillId="0" borderId="2" xfId="1" applyNumberFormat="1" applyFont="1" applyFill="1" applyBorder="1" applyAlignment="1" applyProtection="1">
      <alignment horizontal="right" vertical="center"/>
    </xf>
    <xf numFmtId="37" fontId="16" fillId="0" borderId="3" xfId="1" applyNumberFormat="1" applyFont="1" applyFill="1" applyBorder="1" applyAlignment="1" applyProtection="1">
      <alignment horizontal="right" vertical="center"/>
    </xf>
    <xf numFmtId="3" fontId="54" fillId="0" borderId="0" xfId="0" applyNumberFormat="1" applyFont="1" applyAlignment="1">
      <alignment horizontal="center" vertical="center"/>
    </xf>
    <xf numFmtId="3" fontId="16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 indent="1"/>
    </xf>
    <xf numFmtId="0" fontId="25" fillId="0" borderId="1" xfId="0" applyFont="1" applyBorder="1" applyAlignment="1">
      <alignment horizontal="center"/>
    </xf>
    <xf numFmtId="37" fontId="12" fillId="0" borderId="0" xfId="0" applyNumberFormat="1" applyFont="1" applyAlignment="1">
      <alignment horizontal="right"/>
    </xf>
    <xf numFmtId="37" fontId="26" fillId="0" borderId="2" xfId="1" applyNumberFormat="1" applyFont="1" applyFill="1" applyBorder="1" applyAlignment="1" applyProtection="1">
      <alignment horizontal="right" vertical="center"/>
    </xf>
    <xf numFmtId="37" fontId="26" fillId="0" borderId="3" xfId="1" applyNumberFormat="1" applyFont="1" applyFill="1" applyBorder="1" applyAlignment="1" applyProtection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4" fillId="0" borderId="0" xfId="0" applyNumberFormat="1" applyFont="1"/>
    <xf numFmtId="166" fontId="26" fillId="0" borderId="0" xfId="1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horizontal="center"/>
    </xf>
    <xf numFmtId="165" fontId="12" fillId="0" borderId="0" xfId="1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Alignment="1">
      <alignment horizontal="right"/>
    </xf>
    <xf numFmtId="165" fontId="25" fillId="0" borderId="0" xfId="1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Alignment="1">
      <alignment horizontal="center"/>
    </xf>
    <xf numFmtId="0" fontId="52" fillId="0" borderId="0" xfId="0" applyFont="1"/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horizontal="center"/>
    </xf>
    <xf numFmtId="0" fontId="56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50" fillId="0" borderId="0" xfId="1" applyNumberFormat="1" applyFont="1" applyFill="1" applyAlignment="1">
      <alignment horizontal="right" vertical="center"/>
    </xf>
    <xf numFmtId="165" fontId="11" fillId="0" borderId="0" xfId="1" applyNumberFormat="1" applyFont="1" applyFill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4" fillId="0" borderId="0" xfId="0" applyNumberFormat="1" applyFont="1"/>
    <xf numFmtId="165" fontId="11" fillId="0" borderId="0" xfId="1" quotePrefix="1" applyNumberFormat="1" applyFont="1" applyAlignment="1">
      <alignment horizontal="right" vertical="center"/>
    </xf>
    <xf numFmtId="0" fontId="11" fillId="0" borderId="0" xfId="1" quotePrefix="1" applyNumberFormat="1" applyFont="1" applyAlignment="1">
      <alignment horizontal="right" vertical="center"/>
    </xf>
    <xf numFmtId="3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3" fontId="11" fillId="0" borderId="0" xfId="10" applyNumberFormat="1" applyFont="1" applyAlignment="1">
      <alignment horizontal="center" vertical="center" wrapText="1"/>
    </xf>
    <xf numFmtId="0" fontId="11" fillId="0" borderId="4" xfId="10" applyFont="1" applyBorder="1" applyAlignment="1">
      <alignment horizontal="center" vertical="center"/>
    </xf>
    <xf numFmtId="0" fontId="22" fillId="0" borderId="0" xfId="10" applyFont="1" applyAlignment="1">
      <alignment horizontal="left" vertical="center" wrapText="1"/>
    </xf>
    <xf numFmtId="0" fontId="13" fillId="0" borderId="0" xfId="10" applyFont="1" applyAlignment="1">
      <alignment horizontal="left" vertical="center" wrapText="1"/>
    </xf>
    <xf numFmtId="3" fontId="11" fillId="0" borderId="4" xfId="10" applyNumberFormat="1" applyFont="1" applyBorder="1" applyAlignment="1">
      <alignment horizontal="center" vertical="center"/>
    </xf>
    <xf numFmtId="0" fontId="30" fillId="0" borderId="3" xfId="5" applyFont="1" applyBorder="1" applyAlignment="1">
      <alignment horizontal="left" vertical="center" wrapText="1"/>
    </xf>
    <xf numFmtId="0" fontId="30" fillId="0" borderId="5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37" fontId="15" fillId="0" borderId="0" xfId="5" applyNumberFormat="1" applyFont="1" applyAlignment="1">
      <alignment horizontal="right" vertical="center"/>
    </xf>
  </cellXfs>
  <cellStyles count="11">
    <cellStyle name="Comma" xfId="1" builtinId="3"/>
    <cellStyle name="Comma 2" xfId="2" xr:uid="{00000000-0005-0000-0000-000001000000}"/>
    <cellStyle name="Comma 3" xfId="7" xr:uid="{00000000-0005-0000-0000-000002000000}"/>
    <cellStyle name="Normal" xfId="0" builtinId="0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3 2" xfId="10" xr:uid="{00000000-0005-0000-0000-000007000000}"/>
    <cellStyle name="Normal_11" xfId="8" xr:uid="{00000000-0005-0000-0000-000008000000}"/>
    <cellStyle name="Normal_section 3-marriages &amp; divorces" xfId="9" xr:uid="{00000000-0005-0000-0000-000009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2B2B2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amalina.amin\Documents\Vital%20Statistics%20-%2017%20Mei\Kematian%20as%20of%2020%20M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 (death)"/>
      <sheetName val="T2.1"/>
      <sheetName val="T2.2"/>
      <sheetName val="T2.3(a)"/>
      <sheetName val="T2.3(b)"/>
      <sheetName val="T2.3(c)"/>
      <sheetName val="T2.3(d)"/>
      <sheetName val="T2.4"/>
      <sheetName val="T2.4 contd"/>
      <sheetName val="T2.5(a)"/>
      <sheetName val="T2.5(b)"/>
      <sheetName val="T2.5(c)"/>
      <sheetName val="T2.5(d)"/>
      <sheetName val="T2.5(e)"/>
      <sheetName val="T2.5(f)"/>
      <sheetName val="T2.6"/>
      <sheetName val="T2.7(a)"/>
      <sheetName val="T2.7(b)"/>
      <sheetName val="T2.7(c)"/>
      <sheetName val="T2.7(d)"/>
      <sheetName val="T2.8"/>
      <sheetName val="T2.9"/>
    </sheetNames>
    <sheetDataSet>
      <sheetData sheetId="0" refreshError="1"/>
      <sheetData sheetId="1" refreshError="1"/>
      <sheetData sheetId="2" refreshError="1"/>
      <sheetData sheetId="3">
        <row r="9">
          <cell r="C9">
            <v>563</v>
          </cell>
          <cell r="D9">
            <v>555</v>
          </cell>
        </row>
        <row r="10">
          <cell r="C10">
            <v>519</v>
          </cell>
          <cell r="D10">
            <v>483</v>
          </cell>
        </row>
        <row r="13">
          <cell r="C13">
            <v>79</v>
          </cell>
        </row>
        <row r="14">
          <cell r="C14">
            <v>72</v>
          </cell>
        </row>
        <row r="17">
          <cell r="C17">
            <v>28</v>
          </cell>
        </row>
        <row r="18">
          <cell r="C18">
            <v>13</v>
          </cell>
        </row>
        <row r="21">
          <cell r="C21">
            <v>67</v>
          </cell>
          <cell r="D21">
            <v>96</v>
          </cell>
        </row>
        <row r="22">
          <cell r="C22">
            <v>20</v>
          </cell>
          <cell r="D22">
            <v>45</v>
          </cell>
        </row>
      </sheetData>
      <sheetData sheetId="4">
        <row r="9">
          <cell r="C9">
            <v>69</v>
          </cell>
          <cell r="D9">
            <v>88</v>
          </cell>
        </row>
        <row r="10">
          <cell r="C10">
            <v>56</v>
          </cell>
          <cell r="D10">
            <v>66</v>
          </cell>
        </row>
        <row r="13">
          <cell r="C13">
            <v>36</v>
          </cell>
        </row>
        <row r="14">
          <cell r="C14">
            <v>38</v>
          </cell>
        </row>
        <row r="17">
          <cell r="C17">
            <v>15</v>
          </cell>
        </row>
        <row r="18">
          <cell r="C18">
            <v>9</v>
          </cell>
        </row>
        <row r="21">
          <cell r="C21">
            <v>11</v>
          </cell>
          <cell r="D21">
            <v>38</v>
          </cell>
        </row>
        <row r="22">
          <cell r="C22">
            <v>3</v>
          </cell>
          <cell r="D22">
            <v>19</v>
          </cell>
        </row>
      </sheetData>
      <sheetData sheetId="5">
        <row r="9">
          <cell r="C9">
            <v>71</v>
          </cell>
          <cell r="D9">
            <v>53</v>
          </cell>
        </row>
        <row r="10">
          <cell r="C10">
            <v>43</v>
          </cell>
          <cell r="D10">
            <v>39</v>
          </cell>
        </row>
        <row r="13">
          <cell r="C13">
            <v>3</v>
          </cell>
        </row>
        <row r="14">
          <cell r="C14">
            <v>4</v>
          </cell>
        </row>
        <row r="17">
          <cell r="C17">
            <v>6</v>
          </cell>
        </row>
        <row r="18">
          <cell r="C18">
            <v>5</v>
          </cell>
        </row>
        <row r="21">
          <cell r="C21">
            <v>6</v>
          </cell>
          <cell r="D21">
            <v>6</v>
          </cell>
        </row>
        <row r="22">
          <cell r="C22">
            <v>1</v>
          </cell>
          <cell r="D22">
            <v>3</v>
          </cell>
        </row>
      </sheetData>
      <sheetData sheetId="6">
        <row r="9">
          <cell r="C9">
            <v>7</v>
          </cell>
          <cell r="D9">
            <v>9</v>
          </cell>
        </row>
        <row r="10">
          <cell r="C10">
            <v>9</v>
          </cell>
          <cell r="D10">
            <v>12</v>
          </cell>
        </row>
        <row r="13">
          <cell r="C13">
            <v>1</v>
          </cell>
        </row>
        <row r="14">
          <cell r="C14">
            <v>0</v>
          </cell>
        </row>
        <row r="17">
          <cell r="C17">
            <v>3</v>
          </cell>
        </row>
        <row r="18">
          <cell r="C18">
            <v>3</v>
          </cell>
        </row>
        <row r="21">
          <cell r="C21">
            <v>0</v>
          </cell>
          <cell r="D21">
            <v>7</v>
          </cell>
        </row>
        <row r="22">
          <cell r="C22">
            <v>0</v>
          </cell>
          <cell r="D22">
            <v>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9">
          <cell r="C9">
            <v>13</v>
          </cell>
          <cell r="D9">
            <v>6</v>
          </cell>
        </row>
        <row r="10">
          <cell r="C10">
            <v>4</v>
          </cell>
          <cell r="D10">
            <v>5</v>
          </cell>
        </row>
        <row r="13">
          <cell r="C13">
            <v>662</v>
          </cell>
          <cell r="D13">
            <v>672</v>
          </cell>
        </row>
        <row r="14">
          <cell r="C14">
            <v>614</v>
          </cell>
          <cell r="D14">
            <v>577</v>
          </cell>
        </row>
        <row r="17">
          <cell r="C17">
            <v>35</v>
          </cell>
          <cell r="D17">
            <v>23</v>
          </cell>
        </row>
        <row r="18">
          <cell r="C18">
            <v>8</v>
          </cell>
          <cell r="D18">
            <v>18</v>
          </cell>
        </row>
        <row r="21">
          <cell r="C21">
            <v>0</v>
          </cell>
          <cell r="D21">
            <v>2</v>
          </cell>
        </row>
        <row r="22">
          <cell r="C22">
            <v>1</v>
          </cell>
          <cell r="D22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9">
          <cell r="C29">
            <v>0</v>
          </cell>
          <cell r="D29">
            <v>0</v>
          </cell>
        </row>
        <row r="30">
          <cell r="D30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41">
          <cell r="C41">
            <v>0</v>
          </cell>
          <cell r="D41">
            <v>0</v>
          </cell>
        </row>
        <row r="42">
          <cell r="C42">
            <v>0</v>
          </cell>
          <cell r="D42">
            <v>0</v>
          </cell>
        </row>
        <row r="45">
          <cell r="C45">
            <v>0</v>
          </cell>
          <cell r="D45">
            <v>2</v>
          </cell>
        </row>
        <row r="46">
          <cell r="C46">
            <v>0</v>
          </cell>
          <cell r="D46">
            <v>0</v>
          </cell>
        </row>
        <row r="49">
          <cell r="C49">
            <v>0</v>
          </cell>
        </row>
        <row r="50">
          <cell r="C50">
            <v>0</v>
          </cell>
        </row>
      </sheetData>
      <sheetData sheetId="17">
        <row r="9">
          <cell r="C9">
            <v>37</v>
          </cell>
          <cell r="D9">
            <v>38</v>
          </cell>
        </row>
        <row r="10">
          <cell r="C10">
            <v>41</v>
          </cell>
          <cell r="D10">
            <v>33</v>
          </cell>
        </row>
        <row r="13">
          <cell r="C13">
            <v>41</v>
          </cell>
          <cell r="D13">
            <v>46</v>
          </cell>
        </row>
        <row r="14">
          <cell r="C14">
            <v>42</v>
          </cell>
          <cell r="D14">
            <v>40</v>
          </cell>
        </row>
        <row r="17">
          <cell r="C17">
            <v>37</v>
          </cell>
          <cell r="D17">
            <v>38</v>
          </cell>
        </row>
        <row r="18">
          <cell r="C18">
            <v>26</v>
          </cell>
          <cell r="D18">
            <v>21</v>
          </cell>
        </row>
        <row r="21">
          <cell r="C21">
            <v>1</v>
          </cell>
          <cell r="D21">
            <v>0</v>
          </cell>
        </row>
        <row r="22">
          <cell r="C22">
            <v>1</v>
          </cell>
          <cell r="D22">
            <v>1</v>
          </cell>
        </row>
        <row r="25">
          <cell r="C25">
            <v>1</v>
          </cell>
          <cell r="D25">
            <v>0</v>
          </cell>
        </row>
        <row r="26">
          <cell r="C26">
            <v>2</v>
          </cell>
          <cell r="D26">
            <v>1</v>
          </cell>
        </row>
        <row r="29">
          <cell r="C29">
            <v>1</v>
          </cell>
          <cell r="D29">
            <v>1</v>
          </cell>
        </row>
        <row r="30">
          <cell r="D30">
            <v>1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7">
          <cell r="C37">
            <v>1</v>
          </cell>
          <cell r="D37">
            <v>1</v>
          </cell>
        </row>
        <row r="38">
          <cell r="C38">
            <v>1</v>
          </cell>
          <cell r="D38">
            <v>0</v>
          </cell>
        </row>
        <row r="41">
          <cell r="C41">
            <v>0</v>
          </cell>
          <cell r="D41">
            <v>0</v>
          </cell>
        </row>
        <row r="42">
          <cell r="C42">
            <v>0</v>
          </cell>
          <cell r="D42">
            <v>0</v>
          </cell>
        </row>
        <row r="45">
          <cell r="C45">
            <v>0</v>
          </cell>
          <cell r="D45">
            <v>1</v>
          </cell>
        </row>
        <row r="46">
          <cell r="C46">
            <v>1</v>
          </cell>
          <cell r="D46">
            <v>0</v>
          </cell>
        </row>
        <row r="49">
          <cell r="C49">
            <v>0</v>
          </cell>
        </row>
        <row r="50">
          <cell r="C50">
            <v>0</v>
          </cell>
        </row>
      </sheetData>
      <sheetData sheetId="18">
        <row r="9">
          <cell r="C9">
            <v>18</v>
          </cell>
          <cell r="D9">
            <v>0</v>
          </cell>
        </row>
        <row r="10">
          <cell r="C10">
            <v>5</v>
          </cell>
          <cell r="D10">
            <v>0</v>
          </cell>
        </row>
        <row r="13">
          <cell r="C13">
            <v>25</v>
          </cell>
          <cell r="D13">
            <v>4</v>
          </cell>
        </row>
        <row r="14">
          <cell r="C14">
            <v>21</v>
          </cell>
          <cell r="D14">
            <v>3</v>
          </cell>
        </row>
        <row r="17">
          <cell r="C17">
            <v>9</v>
          </cell>
          <cell r="D17">
            <v>0</v>
          </cell>
        </row>
        <row r="18">
          <cell r="C18">
            <v>4</v>
          </cell>
          <cell r="D18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9">
          <cell r="C29">
            <v>0</v>
          </cell>
          <cell r="D29">
            <v>0</v>
          </cell>
        </row>
        <row r="30">
          <cell r="D30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41">
          <cell r="C41">
            <v>0</v>
          </cell>
          <cell r="D41">
            <v>0</v>
          </cell>
        </row>
        <row r="42">
          <cell r="C42">
            <v>0</v>
          </cell>
          <cell r="D42">
            <v>0</v>
          </cell>
        </row>
        <row r="45">
          <cell r="C45">
            <v>0</v>
          </cell>
          <cell r="D45">
            <v>1</v>
          </cell>
        </row>
        <row r="46">
          <cell r="C46">
            <v>0</v>
          </cell>
          <cell r="D46">
            <v>0</v>
          </cell>
        </row>
        <row r="49">
          <cell r="C49">
            <v>0</v>
          </cell>
        </row>
        <row r="50">
          <cell r="C50">
            <v>0</v>
          </cell>
        </row>
      </sheetData>
      <sheetData sheetId="19">
        <row r="9">
          <cell r="C9">
            <v>2</v>
          </cell>
          <cell r="D9">
            <v>21</v>
          </cell>
        </row>
        <row r="10">
          <cell r="C10">
            <v>0</v>
          </cell>
          <cell r="D10">
            <v>9</v>
          </cell>
        </row>
        <row r="13">
          <cell r="C13">
            <v>6</v>
          </cell>
          <cell r="D13">
            <v>25</v>
          </cell>
        </row>
        <row r="14">
          <cell r="C14">
            <v>2</v>
          </cell>
          <cell r="D14">
            <v>28</v>
          </cell>
        </row>
        <row r="17">
          <cell r="C17">
            <v>1</v>
          </cell>
          <cell r="D17">
            <v>13</v>
          </cell>
        </row>
        <row r="18">
          <cell r="C18">
            <v>0</v>
          </cell>
          <cell r="D18">
            <v>10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9">
          <cell r="C29">
            <v>0</v>
          </cell>
          <cell r="D29">
            <v>1</v>
          </cell>
        </row>
        <row r="30">
          <cell r="D30">
            <v>0</v>
          </cell>
        </row>
        <row r="33">
          <cell r="C33">
            <v>32</v>
          </cell>
          <cell r="D33">
            <v>20</v>
          </cell>
        </row>
        <row r="34">
          <cell r="C34">
            <v>3</v>
          </cell>
          <cell r="D34">
            <v>1</v>
          </cell>
        </row>
        <row r="37">
          <cell r="C37">
            <v>1</v>
          </cell>
          <cell r="D37">
            <v>3</v>
          </cell>
        </row>
        <row r="38">
          <cell r="C38">
            <v>0</v>
          </cell>
          <cell r="D38">
            <v>0</v>
          </cell>
        </row>
        <row r="41">
          <cell r="C41">
            <v>0</v>
          </cell>
          <cell r="D41">
            <v>0</v>
          </cell>
        </row>
        <row r="42">
          <cell r="C42">
            <v>0</v>
          </cell>
          <cell r="D42">
            <v>0</v>
          </cell>
        </row>
        <row r="45">
          <cell r="C45">
            <v>42</v>
          </cell>
          <cell r="D45">
            <v>64</v>
          </cell>
        </row>
        <row r="46">
          <cell r="C46">
            <v>19</v>
          </cell>
          <cell r="D46">
            <v>22</v>
          </cell>
        </row>
        <row r="49">
          <cell r="C49">
            <v>0</v>
          </cell>
        </row>
        <row r="50">
          <cell r="C50">
            <v>0</v>
          </cell>
        </row>
      </sheetData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DE3C-6265-473A-B8C5-669310EA5A55}">
  <sheetPr>
    <tabColor theme="7"/>
    <pageSetUpPr fitToPage="1"/>
  </sheetPr>
  <dimension ref="A1:G61"/>
  <sheetViews>
    <sheetView tabSelected="1" view="pageBreakPreview" zoomScaleNormal="100" zoomScaleSheetLayoutView="100" workbookViewId="0"/>
  </sheetViews>
  <sheetFormatPr defaultColWidth="11.44140625" defaultRowHeight="15.6" x14ac:dyDescent="0.3"/>
  <cols>
    <col min="1" max="1" width="9.88671875" style="1" customWidth="1"/>
    <col min="2" max="2" width="91.109375" style="1" customWidth="1"/>
    <col min="3" max="3" width="11.6640625" style="67" customWidth="1"/>
    <col min="4" max="16384" width="11.44140625" style="1"/>
  </cols>
  <sheetData>
    <row r="1" spans="1:7" x14ac:dyDescent="0.3">
      <c r="A1" s="51" t="s">
        <v>0</v>
      </c>
      <c r="B1" s="3" t="s">
        <v>1</v>
      </c>
      <c r="C1" s="65" t="s">
        <v>2</v>
      </c>
    </row>
    <row r="2" spans="1:7" x14ac:dyDescent="0.3">
      <c r="A2" s="61" t="s">
        <v>3</v>
      </c>
      <c r="B2" s="62" t="s">
        <v>4</v>
      </c>
      <c r="C2" s="66" t="s">
        <v>5</v>
      </c>
    </row>
    <row r="3" spans="1:7" ht="5.25" customHeight="1" x14ac:dyDescent="0.3">
      <c r="A3" s="63"/>
      <c r="B3" s="2"/>
    </row>
    <row r="4" spans="1:7" ht="17.25" customHeight="1" x14ac:dyDescent="0.3">
      <c r="A4" s="50">
        <v>1.1000000000000001</v>
      </c>
      <c r="B4" s="51" t="s">
        <v>6</v>
      </c>
      <c r="C4" s="68"/>
      <c r="D4" s="52"/>
      <c r="E4" s="52"/>
      <c r="F4" s="52"/>
      <c r="G4" s="52"/>
    </row>
    <row r="5" spans="1:7" ht="17.25" customHeight="1" x14ac:dyDescent="0.3">
      <c r="A5" s="53"/>
      <c r="B5" s="54" t="s">
        <v>7</v>
      </c>
      <c r="C5" s="69">
        <v>24</v>
      </c>
      <c r="D5" s="49"/>
      <c r="E5" s="49"/>
      <c r="F5" s="49"/>
      <c r="G5" s="49"/>
    </row>
    <row r="6" spans="1:7" ht="8.1" customHeight="1" x14ac:dyDescent="0.3">
      <c r="C6" s="69"/>
    </row>
    <row r="7" spans="1:7" ht="17.25" customHeight="1" x14ac:dyDescent="0.3">
      <c r="A7" s="50">
        <v>1.2</v>
      </c>
      <c r="B7" s="51" t="s">
        <v>8</v>
      </c>
      <c r="C7" s="69"/>
      <c r="D7" s="52"/>
      <c r="E7" s="52"/>
      <c r="F7" s="52"/>
      <c r="G7" s="52"/>
    </row>
    <row r="8" spans="1:7" ht="17.25" customHeight="1" x14ac:dyDescent="0.3">
      <c r="A8" s="53"/>
      <c r="B8" s="54" t="s">
        <v>9</v>
      </c>
      <c r="C8" s="69">
        <v>25</v>
      </c>
      <c r="D8" s="49"/>
      <c r="E8" s="49"/>
      <c r="F8" s="49"/>
      <c r="G8" s="49"/>
    </row>
    <row r="9" spans="1:7" ht="8.1" customHeight="1" x14ac:dyDescent="0.3">
      <c r="C9" s="69"/>
    </row>
    <row r="10" spans="1:7" ht="17.25" customHeight="1" x14ac:dyDescent="0.3">
      <c r="A10" s="50">
        <v>1.3</v>
      </c>
      <c r="B10" s="51" t="s">
        <v>8</v>
      </c>
      <c r="C10" s="69"/>
      <c r="D10" s="52"/>
      <c r="E10" s="52"/>
      <c r="F10" s="52"/>
      <c r="G10" s="52"/>
    </row>
    <row r="11" spans="1:7" ht="17.25" customHeight="1" x14ac:dyDescent="0.3">
      <c r="A11" s="53"/>
      <c r="B11" s="54" t="s">
        <v>377</v>
      </c>
      <c r="C11" s="69"/>
      <c r="D11" s="49"/>
      <c r="E11" s="49"/>
      <c r="F11" s="49"/>
      <c r="G11" s="49"/>
    </row>
    <row r="12" spans="1:7" ht="17.25" customHeight="1" x14ac:dyDescent="0.3">
      <c r="B12" s="1" t="s">
        <v>10</v>
      </c>
      <c r="C12" s="69">
        <v>26</v>
      </c>
    </row>
    <row r="13" spans="1:7" ht="17.25" customHeight="1" x14ac:dyDescent="0.3">
      <c r="B13" s="1" t="s">
        <v>11</v>
      </c>
      <c r="C13" s="69">
        <v>27</v>
      </c>
    </row>
    <row r="14" spans="1:7" ht="17.25" customHeight="1" x14ac:dyDescent="0.3">
      <c r="B14" s="1" t="s">
        <v>12</v>
      </c>
      <c r="C14" s="69">
        <v>28</v>
      </c>
    </row>
    <row r="15" spans="1:7" ht="17.25" customHeight="1" x14ac:dyDescent="0.3">
      <c r="B15" s="1" t="s">
        <v>13</v>
      </c>
      <c r="C15" s="69">
        <v>29</v>
      </c>
    </row>
    <row r="16" spans="1:7" ht="8.1" customHeight="1" x14ac:dyDescent="0.3">
      <c r="C16" s="69"/>
    </row>
    <row r="17" spans="1:7" ht="17.25" customHeight="1" x14ac:dyDescent="0.3">
      <c r="A17" s="50">
        <v>1.4</v>
      </c>
      <c r="B17" s="51" t="s">
        <v>390</v>
      </c>
      <c r="C17" s="69"/>
      <c r="D17" s="52"/>
      <c r="E17" s="52"/>
      <c r="F17" s="52"/>
      <c r="G17" s="52"/>
    </row>
    <row r="18" spans="1:7" ht="17.25" customHeight="1" x14ac:dyDescent="0.3">
      <c r="A18" s="53"/>
      <c r="B18" s="54" t="s">
        <v>392</v>
      </c>
      <c r="C18" s="69">
        <v>30</v>
      </c>
      <c r="D18" s="49"/>
      <c r="E18" s="49"/>
      <c r="F18" s="49"/>
      <c r="G18" s="49"/>
    </row>
    <row r="19" spans="1:7" ht="8.1" customHeight="1" x14ac:dyDescent="0.3">
      <c r="C19" s="69"/>
    </row>
    <row r="20" spans="1:7" ht="17.25" customHeight="1" x14ac:dyDescent="0.3">
      <c r="A20" s="50">
        <v>1.5</v>
      </c>
      <c r="B20" s="51" t="s">
        <v>379</v>
      </c>
      <c r="C20" s="69"/>
      <c r="D20" s="52"/>
      <c r="E20" s="52"/>
      <c r="F20" s="52"/>
      <c r="G20" s="52"/>
    </row>
    <row r="21" spans="1:7" ht="17.25" customHeight="1" x14ac:dyDescent="0.3">
      <c r="A21" s="53"/>
      <c r="B21" s="54" t="s">
        <v>381</v>
      </c>
      <c r="C21" s="69">
        <v>31</v>
      </c>
      <c r="D21" s="49"/>
      <c r="E21" s="49"/>
      <c r="F21" s="49"/>
      <c r="G21" s="49"/>
    </row>
    <row r="22" spans="1:7" ht="11.25" customHeight="1" x14ac:dyDescent="0.3">
      <c r="C22" s="69"/>
    </row>
    <row r="23" spans="1:7" ht="17.25" customHeight="1" x14ac:dyDescent="0.3">
      <c r="A23" s="50">
        <v>1.6</v>
      </c>
      <c r="B23" s="51" t="s">
        <v>396</v>
      </c>
      <c r="C23" s="69"/>
      <c r="D23" s="52"/>
      <c r="E23" s="52"/>
      <c r="F23" s="52"/>
      <c r="G23" s="52"/>
    </row>
    <row r="24" spans="1:7" ht="17.25" customHeight="1" x14ac:dyDescent="0.3">
      <c r="A24" s="53"/>
      <c r="B24" s="54" t="s">
        <v>398</v>
      </c>
      <c r="C24" s="69">
        <v>32</v>
      </c>
      <c r="D24" s="49"/>
      <c r="E24" s="49"/>
      <c r="F24" s="49"/>
      <c r="G24" s="49"/>
    </row>
    <row r="25" spans="1:7" ht="8.1" customHeight="1" x14ac:dyDescent="0.3">
      <c r="C25" s="69"/>
    </row>
    <row r="26" spans="1:7" ht="17.25" customHeight="1" x14ac:dyDescent="0.3">
      <c r="A26" s="50">
        <v>1.7</v>
      </c>
      <c r="B26" s="51" t="s">
        <v>404</v>
      </c>
      <c r="C26" s="69"/>
      <c r="D26" s="52"/>
      <c r="E26" s="52"/>
      <c r="F26" s="52"/>
      <c r="G26" s="52"/>
    </row>
    <row r="27" spans="1:7" ht="17.25" customHeight="1" x14ac:dyDescent="0.3">
      <c r="A27" s="53"/>
      <c r="B27" s="54" t="s">
        <v>406</v>
      </c>
      <c r="C27" s="69"/>
      <c r="D27" s="49"/>
      <c r="E27" s="49"/>
      <c r="F27" s="49"/>
      <c r="G27" s="49"/>
    </row>
    <row r="28" spans="1:7" ht="17.25" customHeight="1" x14ac:dyDescent="0.3">
      <c r="B28" s="1" t="s">
        <v>452</v>
      </c>
      <c r="C28" s="69">
        <v>33</v>
      </c>
    </row>
    <row r="29" spans="1:7" ht="17.25" customHeight="1" x14ac:dyDescent="0.3">
      <c r="B29" s="1" t="s">
        <v>453</v>
      </c>
      <c r="C29" s="69">
        <v>34</v>
      </c>
    </row>
    <row r="30" spans="1:7" ht="17.25" customHeight="1" x14ac:dyDescent="0.3">
      <c r="B30" s="1" t="s">
        <v>454</v>
      </c>
      <c r="C30" s="69">
        <v>35</v>
      </c>
    </row>
    <row r="31" spans="1:7" ht="8.1" customHeight="1" x14ac:dyDescent="0.3">
      <c r="C31" s="69"/>
    </row>
    <row r="32" spans="1:7" ht="17.25" customHeight="1" x14ac:dyDescent="0.3">
      <c r="A32" s="50">
        <v>1.8</v>
      </c>
      <c r="B32" s="51" t="s">
        <v>411</v>
      </c>
      <c r="C32" s="69"/>
      <c r="D32" s="52"/>
      <c r="E32" s="52"/>
      <c r="F32" s="52"/>
      <c r="G32" s="52"/>
    </row>
    <row r="33" spans="1:7" ht="17.25" customHeight="1" x14ac:dyDescent="0.3">
      <c r="A33" s="53"/>
      <c r="B33" s="54" t="s">
        <v>413</v>
      </c>
      <c r="C33" s="69"/>
      <c r="D33" s="49"/>
      <c r="E33" s="49"/>
      <c r="F33" s="49"/>
      <c r="G33" s="49"/>
    </row>
    <row r="34" spans="1:7" ht="17.25" customHeight="1" x14ac:dyDescent="0.3">
      <c r="B34" s="1" t="s">
        <v>14</v>
      </c>
      <c r="C34" s="69">
        <v>36</v>
      </c>
    </row>
    <row r="35" spans="1:7" ht="17.25" customHeight="1" x14ac:dyDescent="0.3">
      <c r="B35" s="1" t="s">
        <v>15</v>
      </c>
      <c r="C35" s="69">
        <v>37</v>
      </c>
    </row>
    <row r="36" spans="1:7" ht="17.25" customHeight="1" x14ac:dyDescent="0.3">
      <c r="B36" s="1" t="s">
        <v>16</v>
      </c>
      <c r="C36" s="69">
        <v>38</v>
      </c>
    </row>
    <row r="37" spans="1:7" ht="17.25" customHeight="1" x14ac:dyDescent="0.3">
      <c r="B37" s="1" t="s">
        <v>17</v>
      </c>
      <c r="C37" s="69">
        <v>39</v>
      </c>
    </row>
    <row r="38" spans="1:7" ht="11.25" customHeight="1" x14ac:dyDescent="0.3">
      <c r="C38" s="69"/>
    </row>
    <row r="39" spans="1:7" ht="17.25" customHeight="1" x14ac:dyDescent="0.3">
      <c r="A39" s="50">
        <v>1.9</v>
      </c>
      <c r="B39" s="51" t="s">
        <v>455</v>
      </c>
      <c r="C39" s="69"/>
      <c r="D39" s="52"/>
      <c r="E39" s="52"/>
      <c r="F39" s="52"/>
      <c r="G39" s="52"/>
    </row>
    <row r="40" spans="1:7" ht="17.25" customHeight="1" x14ac:dyDescent="0.3">
      <c r="A40" s="53"/>
      <c r="B40" s="54" t="s">
        <v>18</v>
      </c>
      <c r="C40" s="69">
        <v>40</v>
      </c>
      <c r="D40" s="49"/>
      <c r="E40" s="49"/>
      <c r="F40" s="49"/>
      <c r="G40" s="49"/>
    </row>
    <row r="41" spans="1:7" ht="11.25" customHeight="1" x14ac:dyDescent="0.3">
      <c r="C41" s="69"/>
    </row>
    <row r="42" spans="1:7" ht="17.25" customHeight="1" x14ac:dyDescent="0.3">
      <c r="A42" s="55" t="s">
        <v>456</v>
      </c>
      <c r="B42" s="51" t="s">
        <v>457</v>
      </c>
      <c r="C42" s="69"/>
      <c r="D42" s="52"/>
      <c r="E42" s="52"/>
      <c r="F42" s="52"/>
      <c r="G42" s="52"/>
    </row>
    <row r="43" spans="1:7" s="2" customFormat="1" ht="17.25" customHeight="1" x14ac:dyDescent="0.3">
      <c r="A43" s="56"/>
      <c r="B43" s="54" t="s">
        <v>458</v>
      </c>
      <c r="C43" s="515"/>
      <c r="D43" s="49"/>
      <c r="E43" s="49"/>
      <c r="F43" s="49"/>
      <c r="G43" s="49"/>
    </row>
    <row r="44" spans="1:7" ht="17.25" customHeight="1" x14ac:dyDescent="0.3">
      <c r="A44" s="57"/>
      <c r="B44" s="1" t="s">
        <v>14</v>
      </c>
      <c r="C44" s="69">
        <v>41</v>
      </c>
    </row>
    <row r="45" spans="1:7" ht="17.25" customHeight="1" x14ac:dyDescent="0.3">
      <c r="A45" s="57"/>
      <c r="B45" s="1" t="s">
        <v>15</v>
      </c>
      <c r="C45" s="69">
        <v>42</v>
      </c>
    </row>
    <row r="46" spans="1:7" ht="17.25" customHeight="1" x14ac:dyDescent="0.3">
      <c r="A46" s="57"/>
      <c r="B46" s="1" t="s">
        <v>16</v>
      </c>
      <c r="C46" s="69">
        <v>43</v>
      </c>
    </row>
    <row r="47" spans="1:7" ht="17.25" customHeight="1" x14ac:dyDescent="0.3">
      <c r="A47" s="57"/>
      <c r="B47" s="1" t="s">
        <v>17</v>
      </c>
      <c r="C47" s="69">
        <v>44</v>
      </c>
    </row>
    <row r="48" spans="1:7" ht="8.1" customHeight="1" x14ac:dyDescent="0.3">
      <c r="A48" s="57"/>
      <c r="C48" s="69"/>
    </row>
    <row r="49" spans="1:7" ht="17.25" customHeight="1" x14ac:dyDescent="0.3">
      <c r="A49" s="58" t="s">
        <v>459</v>
      </c>
      <c r="B49" s="51" t="s">
        <v>429</v>
      </c>
      <c r="C49" s="69"/>
      <c r="D49" s="52"/>
      <c r="E49" s="52"/>
      <c r="F49" s="52"/>
      <c r="G49" s="52"/>
    </row>
    <row r="50" spans="1:7" ht="17.25" customHeight="1" x14ac:dyDescent="0.3">
      <c r="A50" s="59"/>
      <c r="B50" s="54" t="s">
        <v>431</v>
      </c>
      <c r="C50" s="69">
        <v>45</v>
      </c>
      <c r="D50" s="49"/>
      <c r="E50" s="49"/>
      <c r="F50" s="49"/>
      <c r="G50" s="49"/>
    </row>
    <row r="51" spans="1:7" ht="5.25" customHeight="1" x14ac:dyDescent="0.3">
      <c r="A51" s="60"/>
      <c r="B51" s="10"/>
      <c r="C51" s="70"/>
    </row>
    <row r="52" spans="1:7" x14ac:dyDescent="0.3">
      <c r="A52" s="57"/>
    </row>
    <row r="53" spans="1:7" x14ac:dyDescent="0.3">
      <c r="A53" s="57"/>
    </row>
    <row r="54" spans="1:7" x14ac:dyDescent="0.3">
      <c r="A54" s="57"/>
    </row>
    <row r="55" spans="1:7" x14ac:dyDescent="0.3">
      <c r="A55" s="57"/>
    </row>
    <row r="56" spans="1:7" x14ac:dyDescent="0.3">
      <c r="A56" s="57"/>
    </row>
    <row r="57" spans="1:7" x14ac:dyDescent="0.3">
      <c r="A57" s="57"/>
    </row>
    <row r="58" spans="1:7" x14ac:dyDescent="0.3">
      <c r="A58" s="57"/>
    </row>
    <row r="59" spans="1:7" x14ac:dyDescent="0.3">
      <c r="A59" s="57"/>
    </row>
    <row r="60" spans="1:7" x14ac:dyDescent="0.3">
      <c r="A60" s="57"/>
    </row>
    <row r="61" spans="1:7" x14ac:dyDescent="0.3">
      <c r="A61" s="57"/>
    </row>
  </sheetData>
  <pageMargins left="0.7" right="0.7" top="0.5" bottom="0.5" header="0.3" footer="0.3"/>
  <pageSetup scale="80" orientation="portrait" r:id="rId1"/>
  <rowBreaks count="1" manualBreakCount="1">
    <brk id="52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2133-2BEF-4A89-91D8-8075943468EC}">
  <sheetPr>
    <tabColor theme="7"/>
    <pageSetUpPr fitToPage="1"/>
  </sheetPr>
  <dimension ref="A1:Q56"/>
  <sheetViews>
    <sheetView view="pageBreakPreview" zoomScale="80" zoomScaleNormal="100" zoomScaleSheetLayoutView="80" workbookViewId="0"/>
  </sheetViews>
  <sheetFormatPr defaultColWidth="11.44140625" defaultRowHeight="15.6" x14ac:dyDescent="0.3"/>
  <cols>
    <col min="1" max="1" width="19" style="1" bestFit="1" customWidth="1"/>
    <col min="2" max="2" width="23.33203125" style="1" customWidth="1"/>
    <col min="3" max="6" width="11.109375" style="4" customWidth="1"/>
    <col min="7" max="8" width="11.109375" style="72" customWidth="1"/>
    <col min="9" max="13" width="11.6640625" style="478" customWidth="1"/>
    <col min="14" max="16384" width="11.44140625" style="1"/>
  </cols>
  <sheetData>
    <row r="1" spans="1:17" ht="18" customHeight="1" x14ac:dyDescent="0.35">
      <c r="A1" s="17" t="s">
        <v>395</v>
      </c>
      <c r="B1" s="45" t="s">
        <v>396</v>
      </c>
      <c r="C1" s="18"/>
      <c r="D1" s="78"/>
      <c r="E1" s="78"/>
      <c r="F1" s="78"/>
      <c r="G1" s="314"/>
      <c r="H1" s="314"/>
    </row>
    <row r="2" spans="1:17" ht="18" customHeight="1" x14ac:dyDescent="0.35">
      <c r="A2" s="19" t="s">
        <v>397</v>
      </c>
      <c r="B2" s="20" t="s">
        <v>398</v>
      </c>
      <c r="C2" s="18"/>
      <c r="D2" s="21"/>
      <c r="E2" s="21"/>
      <c r="F2" s="21"/>
      <c r="G2" s="71"/>
      <c r="H2" s="71"/>
    </row>
    <row r="3" spans="1:17" ht="21.75" customHeight="1" x14ac:dyDescent="0.35">
      <c r="A3" s="22"/>
      <c r="B3" s="22"/>
      <c r="C3" s="18"/>
      <c r="D3" s="18"/>
      <c r="E3" s="268"/>
      <c r="F3" s="479"/>
      <c r="G3" s="480"/>
      <c r="H3" s="480"/>
      <c r="J3" s="524"/>
    </row>
    <row r="4" spans="1:17" ht="18" customHeight="1" x14ac:dyDescent="0.3">
      <c r="A4" s="47" t="s">
        <v>399</v>
      </c>
      <c r="B4" s="310" t="s">
        <v>22</v>
      </c>
      <c r="C4" s="523" t="s">
        <v>23</v>
      </c>
      <c r="D4" s="523"/>
      <c r="E4" s="523"/>
      <c r="F4" s="523"/>
      <c r="G4" s="523"/>
      <c r="H4" s="523"/>
      <c r="I4" s="46"/>
      <c r="J4" s="524"/>
    </row>
    <row r="5" spans="1:17" ht="18" customHeight="1" x14ac:dyDescent="0.3">
      <c r="A5" s="23" t="s">
        <v>400</v>
      </c>
      <c r="B5" s="24" t="s">
        <v>25</v>
      </c>
      <c r="C5" s="461">
        <v>2019</v>
      </c>
      <c r="D5" s="461">
        <v>2020</v>
      </c>
      <c r="E5" s="461">
        <v>2021</v>
      </c>
      <c r="F5" s="481">
        <v>2022</v>
      </c>
      <c r="G5" s="481">
        <v>2023</v>
      </c>
      <c r="H5" s="481">
        <v>2024</v>
      </c>
      <c r="I5" s="482"/>
    </row>
    <row r="6" spans="1:17" ht="7.5" customHeight="1" x14ac:dyDescent="0.35">
      <c r="A6" s="25"/>
      <c r="B6" s="22"/>
      <c r="C6" s="483"/>
      <c r="D6" s="483"/>
      <c r="E6" s="483"/>
      <c r="F6" s="72"/>
      <c r="I6" s="482"/>
    </row>
    <row r="7" spans="1:17" ht="18" customHeight="1" x14ac:dyDescent="0.35">
      <c r="A7" s="27" t="s">
        <v>401</v>
      </c>
      <c r="B7" s="27" t="s">
        <v>27</v>
      </c>
      <c r="C7" s="28">
        <v>2</v>
      </c>
      <c r="D7" s="28">
        <v>5</v>
      </c>
      <c r="E7" s="484">
        <v>7</v>
      </c>
      <c r="F7" s="85">
        <v>4</v>
      </c>
      <c r="G7" s="28">
        <v>4</v>
      </c>
      <c r="H7" s="28">
        <v>3</v>
      </c>
      <c r="I7" s="485"/>
      <c r="J7" s="13"/>
      <c r="K7" s="1"/>
      <c r="L7" s="486"/>
      <c r="M7" s="485"/>
      <c r="Q7" s="13"/>
    </row>
    <row r="8" spans="1:17" ht="18" customHeight="1" x14ac:dyDescent="0.35">
      <c r="A8" s="20" t="s">
        <v>402</v>
      </c>
      <c r="B8" s="20" t="s">
        <v>56</v>
      </c>
      <c r="C8" s="484">
        <v>0</v>
      </c>
      <c r="D8" s="484">
        <v>4</v>
      </c>
      <c r="E8" s="484">
        <v>5</v>
      </c>
      <c r="F8" s="85">
        <v>3</v>
      </c>
      <c r="G8" s="85">
        <v>2</v>
      </c>
      <c r="H8" s="85">
        <v>2</v>
      </c>
      <c r="I8" s="485"/>
      <c r="J8" s="13"/>
      <c r="K8" s="1"/>
      <c r="L8" s="488"/>
      <c r="M8" s="485"/>
      <c r="Q8" s="13"/>
    </row>
    <row r="9" spans="1:17" ht="18" customHeight="1" x14ac:dyDescent="0.35">
      <c r="A9" s="27"/>
      <c r="B9" s="27" t="s">
        <v>29</v>
      </c>
      <c r="C9" s="484">
        <v>2</v>
      </c>
      <c r="D9" s="484">
        <v>1</v>
      </c>
      <c r="E9" s="484">
        <v>2</v>
      </c>
      <c r="F9" s="85">
        <v>1</v>
      </c>
      <c r="G9" s="85">
        <v>2</v>
      </c>
      <c r="H9" s="85">
        <v>1</v>
      </c>
      <c r="I9" s="485"/>
      <c r="J9" s="13"/>
      <c r="K9" s="1"/>
      <c r="L9" s="488"/>
      <c r="M9" s="485"/>
      <c r="Q9" s="13"/>
    </row>
    <row r="10" spans="1:17" ht="18" customHeight="1" x14ac:dyDescent="0.35">
      <c r="A10" s="27"/>
      <c r="B10" s="20"/>
      <c r="C10" s="489"/>
      <c r="D10" s="489"/>
      <c r="E10" s="490"/>
      <c r="F10" s="85"/>
      <c r="G10" s="85"/>
      <c r="H10" s="85"/>
      <c r="I10" s="485"/>
      <c r="J10" s="1"/>
      <c r="K10" s="1"/>
      <c r="M10" s="485"/>
    </row>
    <row r="11" spans="1:17" ht="18" customHeight="1" x14ac:dyDescent="0.3">
      <c r="A11" s="27" t="s">
        <v>68</v>
      </c>
      <c r="B11" s="27" t="s">
        <v>27</v>
      </c>
      <c r="C11" s="28">
        <v>183</v>
      </c>
      <c r="D11" s="28">
        <v>131</v>
      </c>
      <c r="E11" s="484">
        <v>147</v>
      </c>
      <c r="F11" s="462">
        <v>140</v>
      </c>
      <c r="G11" s="28">
        <v>153</v>
      </c>
      <c r="H11" s="28">
        <v>135</v>
      </c>
      <c r="I11" s="485"/>
      <c r="J11" s="13"/>
      <c r="K11" s="1"/>
      <c r="L11" s="486"/>
      <c r="M11" s="485"/>
      <c r="Q11" s="13"/>
    </row>
    <row r="12" spans="1:17" ht="18" customHeight="1" x14ac:dyDescent="0.35">
      <c r="A12" s="20"/>
      <c r="B12" s="20" t="s">
        <v>56</v>
      </c>
      <c r="C12" s="484">
        <v>96</v>
      </c>
      <c r="D12" s="484">
        <v>55</v>
      </c>
      <c r="E12" s="484">
        <v>81</v>
      </c>
      <c r="F12" s="85">
        <v>78</v>
      </c>
      <c r="G12" s="85">
        <v>77</v>
      </c>
      <c r="H12" s="85">
        <v>68</v>
      </c>
      <c r="I12" s="485"/>
      <c r="J12" s="13"/>
      <c r="K12" s="1"/>
      <c r="L12" s="488"/>
      <c r="M12" s="485"/>
      <c r="Q12" s="13"/>
    </row>
    <row r="13" spans="1:17" ht="18" customHeight="1" x14ac:dyDescent="0.35">
      <c r="A13" s="27"/>
      <c r="B13" s="27" t="s">
        <v>29</v>
      </c>
      <c r="C13" s="484">
        <v>87</v>
      </c>
      <c r="D13" s="484">
        <v>76</v>
      </c>
      <c r="E13" s="484">
        <v>66</v>
      </c>
      <c r="F13" s="85">
        <v>62</v>
      </c>
      <c r="G13" s="85">
        <v>76</v>
      </c>
      <c r="H13" s="85">
        <v>67</v>
      </c>
      <c r="I13" s="485"/>
      <c r="J13" s="13"/>
      <c r="K13" s="1"/>
      <c r="L13" s="488"/>
      <c r="M13" s="485"/>
      <c r="Q13" s="13"/>
    </row>
    <row r="14" spans="1:17" ht="18" customHeight="1" x14ac:dyDescent="0.35">
      <c r="A14" s="27"/>
      <c r="B14" s="20"/>
      <c r="C14" s="489"/>
      <c r="D14" s="489"/>
      <c r="E14" s="490"/>
      <c r="F14" s="85"/>
      <c r="G14" s="85"/>
      <c r="H14" s="85"/>
      <c r="I14" s="485"/>
      <c r="J14" s="1"/>
      <c r="K14" s="1"/>
      <c r="M14" s="485"/>
    </row>
    <row r="15" spans="1:17" ht="18" customHeight="1" x14ac:dyDescent="0.3">
      <c r="A15" s="27" t="s">
        <v>61</v>
      </c>
      <c r="B15" s="27" t="s">
        <v>27</v>
      </c>
      <c r="C15" s="487">
        <v>809</v>
      </c>
      <c r="D15" s="487">
        <v>886</v>
      </c>
      <c r="E15" s="484">
        <v>849</v>
      </c>
      <c r="F15" s="462">
        <v>812</v>
      </c>
      <c r="G15" s="28">
        <v>822</v>
      </c>
      <c r="H15" s="28">
        <v>712</v>
      </c>
      <c r="I15" s="485"/>
      <c r="J15" s="13"/>
      <c r="K15" s="1"/>
      <c r="L15" s="486"/>
      <c r="M15" s="485"/>
      <c r="Q15" s="13"/>
    </row>
    <row r="16" spans="1:17" ht="18" customHeight="1" x14ac:dyDescent="0.35">
      <c r="A16" s="20"/>
      <c r="B16" s="20" t="s">
        <v>56</v>
      </c>
      <c r="C16" s="484">
        <v>410</v>
      </c>
      <c r="D16" s="484">
        <v>452</v>
      </c>
      <c r="E16" s="484">
        <v>419</v>
      </c>
      <c r="F16" s="85">
        <v>420</v>
      </c>
      <c r="G16" s="85">
        <v>421</v>
      </c>
      <c r="H16" s="85">
        <v>361</v>
      </c>
      <c r="I16" s="485"/>
      <c r="J16" s="13"/>
      <c r="K16" s="1"/>
      <c r="L16" s="488"/>
      <c r="M16" s="485"/>
      <c r="Q16" s="13"/>
    </row>
    <row r="17" spans="1:17" ht="18" customHeight="1" x14ac:dyDescent="0.35">
      <c r="A17" s="27"/>
      <c r="B17" s="27" t="s">
        <v>29</v>
      </c>
      <c r="C17" s="484">
        <v>399</v>
      </c>
      <c r="D17" s="484">
        <v>434</v>
      </c>
      <c r="E17" s="484">
        <v>430</v>
      </c>
      <c r="F17" s="85">
        <v>392</v>
      </c>
      <c r="G17" s="85">
        <v>401</v>
      </c>
      <c r="H17" s="85">
        <v>351</v>
      </c>
      <c r="I17" s="485"/>
      <c r="J17" s="13"/>
      <c r="K17" s="1"/>
      <c r="L17" s="488"/>
      <c r="M17" s="485"/>
      <c r="N17" s="14"/>
      <c r="Q17" s="13"/>
    </row>
    <row r="18" spans="1:17" ht="18" customHeight="1" x14ac:dyDescent="0.35">
      <c r="A18" s="20"/>
      <c r="B18" s="27"/>
      <c r="C18" s="487"/>
      <c r="D18" s="487"/>
      <c r="E18" s="484"/>
      <c r="F18" s="85"/>
      <c r="G18" s="85"/>
      <c r="H18" s="85"/>
      <c r="I18" s="485"/>
      <c r="J18" s="1"/>
      <c r="K18" s="1"/>
      <c r="M18" s="485"/>
    </row>
    <row r="19" spans="1:17" ht="18" customHeight="1" x14ac:dyDescent="0.3">
      <c r="A19" s="27" t="s">
        <v>62</v>
      </c>
      <c r="B19" s="27" t="s">
        <v>27</v>
      </c>
      <c r="C19" s="28">
        <v>1882</v>
      </c>
      <c r="D19" s="28">
        <v>1899</v>
      </c>
      <c r="E19" s="484">
        <v>1994</v>
      </c>
      <c r="F19" s="462">
        <v>1898</v>
      </c>
      <c r="G19" s="28">
        <v>1904</v>
      </c>
      <c r="H19" s="28">
        <v>1646</v>
      </c>
      <c r="I19" s="491"/>
      <c r="J19" s="492"/>
      <c r="K19" s="492"/>
      <c r="L19" s="486"/>
      <c r="M19" s="485"/>
      <c r="Q19" s="13"/>
    </row>
    <row r="20" spans="1:17" ht="18" customHeight="1" x14ac:dyDescent="0.35">
      <c r="A20" s="20"/>
      <c r="B20" s="20" t="s">
        <v>56</v>
      </c>
      <c r="C20" s="484">
        <v>993</v>
      </c>
      <c r="D20" s="484">
        <v>1006</v>
      </c>
      <c r="E20" s="484">
        <v>1040</v>
      </c>
      <c r="F20" s="85">
        <v>1022</v>
      </c>
      <c r="G20" s="85">
        <v>1006</v>
      </c>
      <c r="H20" s="85">
        <v>861</v>
      </c>
      <c r="I20" s="485"/>
      <c r="J20" s="13"/>
      <c r="L20" s="488"/>
      <c r="M20" s="485"/>
      <c r="Q20" s="13"/>
    </row>
    <row r="21" spans="1:17" ht="18" customHeight="1" x14ac:dyDescent="0.35">
      <c r="A21" s="20"/>
      <c r="B21" s="27" t="s">
        <v>29</v>
      </c>
      <c r="C21" s="484">
        <v>889</v>
      </c>
      <c r="D21" s="484">
        <v>893</v>
      </c>
      <c r="E21" s="484">
        <v>954</v>
      </c>
      <c r="F21" s="85">
        <v>876</v>
      </c>
      <c r="G21" s="85">
        <v>898</v>
      </c>
      <c r="H21" s="85">
        <v>785</v>
      </c>
      <c r="I21" s="485"/>
      <c r="J21" s="13"/>
      <c r="L21" s="488"/>
      <c r="M21" s="485"/>
      <c r="Q21" s="13"/>
    </row>
    <row r="22" spans="1:17" ht="18" customHeight="1" x14ac:dyDescent="0.35">
      <c r="A22" s="32"/>
      <c r="B22" s="20"/>
      <c r="C22" s="489"/>
      <c r="D22" s="489"/>
      <c r="E22" s="490"/>
      <c r="F22" s="85"/>
      <c r="G22" s="85"/>
      <c r="H22" s="85"/>
      <c r="I22" s="485"/>
      <c r="J22" s="14"/>
      <c r="K22" s="1"/>
      <c r="M22" s="485"/>
    </row>
    <row r="23" spans="1:17" ht="18" customHeight="1" x14ac:dyDescent="0.3">
      <c r="A23" s="27" t="s">
        <v>63</v>
      </c>
      <c r="B23" s="27" t="s">
        <v>27</v>
      </c>
      <c r="C23" s="28">
        <v>1913</v>
      </c>
      <c r="D23" s="28">
        <v>2072</v>
      </c>
      <c r="E23" s="484">
        <v>2193</v>
      </c>
      <c r="F23" s="462">
        <v>1972</v>
      </c>
      <c r="G23" s="28">
        <v>1993</v>
      </c>
      <c r="H23" s="28">
        <v>1691</v>
      </c>
      <c r="I23" s="485"/>
      <c r="J23" s="492"/>
      <c r="K23" s="492"/>
      <c r="L23" s="486"/>
      <c r="M23" s="485"/>
      <c r="Q23" s="13"/>
    </row>
    <row r="24" spans="1:17" ht="18" customHeight="1" x14ac:dyDescent="0.35">
      <c r="A24" s="20"/>
      <c r="B24" s="20" t="s">
        <v>56</v>
      </c>
      <c r="C24" s="484">
        <v>990</v>
      </c>
      <c r="D24" s="484">
        <v>1097</v>
      </c>
      <c r="E24" s="484">
        <v>1117</v>
      </c>
      <c r="F24" s="85">
        <v>967</v>
      </c>
      <c r="G24" s="85">
        <v>1031</v>
      </c>
      <c r="H24" s="85">
        <v>864</v>
      </c>
      <c r="I24" s="485"/>
      <c r="J24" s="13"/>
      <c r="K24" s="1"/>
      <c r="L24" s="488"/>
      <c r="M24" s="485"/>
      <c r="Q24" s="13"/>
    </row>
    <row r="25" spans="1:17" ht="18" customHeight="1" x14ac:dyDescent="0.35">
      <c r="A25" s="27"/>
      <c r="B25" s="27" t="s">
        <v>29</v>
      </c>
      <c r="C25" s="484">
        <v>923</v>
      </c>
      <c r="D25" s="484">
        <v>975</v>
      </c>
      <c r="E25" s="484">
        <v>1076</v>
      </c>
      <c r="F25" s="85">
        <v>1005</v>
      </c>
      <c r="G25" s="85">
        <v>962</v>
      </c>
      <c r="H25" s="85">
        <v>827</v>
      </c>
      <c r="I25" s="485"/>
      <c r="J25" s="13"/>
      <c r="K25" s="1"/>
      <c r="L25" s="488"/>
      <c r="M25" s="485"/>
      <c r="Q25" s="13"/>
    </row>
    <row r="26" spans="1:17" ht="18" customHeight="1" x14ac:dyDescent="0.35">
      <c r="A26" s="27"/>
      <c r="B26" s="20"/>
      <c r="C26" s="489"/>
      <c r="D26" s="489"/>
      <c r="E26" s="490"/>
      <c r="F26" s="85"/>
      <c r="G26" s="85"/>
      <c r="H26" s="85"/>
      <c r="I26" s="485"/>
      <c r="J26" s="14"/>
      <c r="K26" s="1"/>
      <c r="M26" s="485"/>
    </row>
    <row r="27" spans="1:17" ht="18" customHeight="1" x14ac:dyDescent="0.3">
      <c r="A27" s="27" t="s">
        <v>64</v>
      </c>
      <c r="B27" s="27" t="s">
        <v>27</v>
      </c>
      <c r="C27" s="28">
        <v>1078</v>
      </c>
      <c r="D27" s="28">
        <v>1144</v>
      </c>
      <c r="E27" s="484">
        <v>1181</v>
      </c>
      <c r="F27" s="462">
        <v>1056</v>
      </c>
      <c r="G27" s="28">
        <v>1085</v>
      </c>
      <c r="H27" s="28">
        <v>907</v>
      </c>
      <c r="I27" s="485"/>
      <c r="J27" s="492"/>
      <c r="K27" s="492"/>
      <c r="L27" s="486"/>
      <c r="M27" s="485"/>
      <c r="Q27" s="13"/>
    </row>
    <row r="28" spans="1:17" ht="18" customHeight="1" x14ac:dyDescent="0.35">
      <c r="A28" s="20"/>
      <c r="B28" s="20" t="s">
        <v>56</v>
      </c>
      <c r="C28" s="484">
        <v>540</v>
      </c>
      <c r="D28" s="484">
        <v>580</v>
      </c>
      <c r="E28" s="484">
        <v>627</v>
      </c>
      <c r="F28" s="85">
        <v>573</v>
      </c>
      <c r="G28" s="85">
        <v>561</v>
      </c>
      <c r="H28" s="85">
        <v>463</v>
      </c>
      <c r="I28" s="485"/>
      <c r="J28" s="13"/>
      <c r="K28" s="1"/>
      <c r="L28" s="488"/>
      <c r="M28" s="485"/>
      <c r="Q28" s="13"/>
    </row>
    <row r="29" spans="1:17" ht="18" customHeight="1" x14ac:dyDescent="0.35">
      <c r="A29" s="27"/>
      <c r="B29" s="27" t="s">
        <v>29</v>
      </c>
      <c r="C29" s="484">
        <v>538</v>
      </c>
      <c r="D29" s="484">
        <v>564</v>
      </c>
      <c r="E29" s="484">
        <v>554</v>
      </c>
      <c r="F29" s="85">
        <v>483</v>
      </c>
      <c r="G29" s="85">
        <v>524</v>
      </c>
      <c r="H29" s="85">
        <v>444</v>
      </c>
      <c r="I29" s="485"/>
      <c r="J29" s="13"/>
      <c r="K29" s="1"/>
      <c r="L29" s="488"/>
      <c r="M29" s="485"/>
      <c r="N29" s="14"/>
      <c r="Q29" s="13"/>
    </row>
    <row r="30" spans="1:17" ht="18" customHeight="1" x14ac:dyDescent="0.35">
      <c r="A30" s="27"/>
      <c r="B30" s="20"/>
      <c r="C30" s="489"/>
      <c r="D30" s="489"/>
      <c r="E30" s="490"/>
      <c r="F30" s="85"/>
      <c r="G30" s="85"/>
      <c r="H30" s="85"/>
      <c r="I30" s="485"/>
      <c r="J30" s="1"/>
      <c r="K30" s="1"/>
      <c r="M30" s="485"/>
    </row>
    <row r="31" spans="1:17" ht="18" customHeight="1" x14ac:dyDescent="0.3">
      <c r="A31" s="27" t="s">
        <v>65</v>
      </c>
      <c r="B31" s="27" t="s">
        <v>27</v>
      </c>
      <c r="C31" s="28">
        <v>293</v>
      </c>
      <c r="D31" s="28">
        <v>317</v>
      </c>
      <c r="E31" s="484">
        <v>320</v>
      </c>
      <c r="F31" s="462">
        <v>308</v>
      </c>
      <c r="G31" s="28">
        <v>292</v>
      </c>
      <c r="H31" s="28">
        <v>238</v>
      </c>
      <c r="I31" s="485"/>
      <c r="J31" s="13"/>
      <c r="K31" s="1"/>
      <c r="L31" s="486"/>
      <c r="M31" s="485"/>
      <c r="Q31" s="13"/>
    </row>
    <row r="32" spans="1:17" ht="18" customHeight="1" x14ac:dyDescent="0.35">
      <c r="A32" s="20"/>
      <c r="B32" s="20" t="s">
        <v>56</v>
      </c>
      <c r="C32" s="484">
        <v>147</v>
      </c>
      <c r="D32" s="484">
        <v>172</v>
      </c>
      <c r="E32" s="484">
        <v>170</v>
      </c>
      <c r="F32" s="85">
        <v>166</v>
      </c>
      <c r="G32" s="85">
        <v>153</v>
      </c>
      <c r="H32" s="85">
        <v>123</v>
      </c>
      <c r="I32" s="485"/>
      <c r="J32" s="13"/>
      <c r="K32" s="1"/>
      <c r="L32" s="488"/>
      <c r="M32" s="485"/>
      <c r="Q32" s="13"/>
    </row>
    <row r="33" spans="1:17" ht="18" customHeight="1" x14ac:dyDescent="0.35">
      <c r="A33" s="27"/>
      <c r="B33" s="27" t="s">
        <v>29</v>
      </c>
      <c r="C33" s="484">
        <v>146</v>
      </c>
      <c r="D33" s="484">
        <v>145</v>
      </c>
      <c r="E33" s="484">
        <v>150</v>
      </c>
      <c r="F33" s="85">
        <v>142</v>
      </c>
      <c r="G33" s="85">
        <v>139</v>
      </c>
      <c r="H33" s="85">
        <v>115</v>
      </c>
      <c r="I33" s="485"/>
      <c r="J33" s="13"/>
      <c r="K33" s="1"/>
      <c r="L33" s="488"/>
      <c r="M33" s="485"/>
      <c r="N33" s="14"/>
      <c r="Q33" s="13"/>
    </row>
    <row r="34" spans="1:17" ht="18" customHeight="1" x14ac:dyDescent="0.35">
      <c r="A34" s="27"/>
      <c r="B34" s="20"/>
      <c r="C34" s="489"/>
      <c r="D34" s="489"/>
      <c r="E34" s="490"/>
      <c r="F34" s="85"/>
      <c r="G34" s="85"/>
      <c r="H34" s="85"/>
      <c r="I34" s="485"/>
      <c r="J34" s="1"/>
      <c r="K34" s="1"/>
      <c r="M34" s="485"/>
    </row>
    <row r="35" spans="1:17" ht="18" customHeight="1" x14ac:dyDescent="0.3">
      <c r="A35" s="27" t="s">
        <v>66</v>
      </c>
      <c r="B35" s="27" t="s">
        <v>27</v>
      </c>
      <c r="C35" s="28">
        <v>17</v>
      </c>
      <c r="D35" s="28">
        <v>15</v>
      </c>
      <c r="E35" s="484">
        <v>20</v>
      </c>
      <c r="F35" s="462">
        <v>15</v>
      </c>
      <c r="G35" s="28">
        <v>17</v>
      </c>
      <c r="H35" s="28">
        <v>14</v>
      </c>
      <c r="I35" s="485"/>
      <c r="J35" s="13"/>
      <c r="K35" s="1"/>
      <c r="L35" s="486"/>
      <c r="M35" s="485"/>
      <c r="Q35" s="13"/>
    </row>
    <row r="36" spans="1:17" ht="18" customHeight="1" x14ac:dyDescent="0.35">
      <c r="A36" s="20"/>
      <c r="B36" s="20" t="s">
        <v>56</v>
      </c>
      <c r="C36" s="484">
        <v>9</v>
      </c>
      <c r="D36" s="484">
        <v>6</v>
      </c>
      <c r="E36" s="484">
        <v>11</v>
      </c>
      <c r="F36" s="85">
        <v>5</v>
      </c>
      <c r="G36" s="85">
        <v>10</v>
      </c>
      <c r="H36" s="85">
        <v>7</v>
      </c>
      <c r="I36" s="485"/>
      <c r="J36" s="13"/>
      <c r="K36" s="1"/>
      <c r="L36" s="488"/>
      <c r="M36" s="485"/>
      <c r="Q36" s="13"/>
    </row>
    <row r="37" spans="1:17" ht="18" customHeight="1" x14ac:dyDescent="0.35">
      <c r="A37" s="27"/>
      <c r="B37" s="27" t="s">
        <v>29</v>
      </c>
      <c r="C37" s="484">
        <v>8</v>
      </c>
      <c r="D37" s="484">
        <v>9</v>
      </c>
      <c r="E37" s="484">
        <v>9</v>
      </c>
      <c r="F37" s="85">
        <v>10</v>
      </c>
      <c r="G37" s="85">
        <v>7</v>
      </c>
      <c r="H37" s="85">
        <v>7</v>
      </c>
      <c r="I37" s="485"/>
      <c r="J37" s="13"/>
      <c r="K37" s="1"/>
      <c r="L37" s="488"/>
      <c r="M37" s="485"/>
      <c r="N37" s="14"/>
      <c r="Q37" s="13"/>
    </row>
    <row r="38" spans="1:17" ht="18" customHeight="1" x14ac:dyDescent="0.35">
      <c r="A38" s="27"/>
      <c r="B38" s="20"/>
      <c r="C38" s="489"/>
      <c r="D38" s="489"/>
      <c r="E38" s="490"/>
      <c r="F38" s="85"/>
      <c r="G38" s="85"/>
      <c r="H38" s="85"/>
      <c r="I38" s="485"/>
      <c r="J38" s="1"/>
      <c r="K38" s="1"/>
      <c r="M38" s="485"/>
    </row>
    <row r="39" spans="1:17" ht="18" customHeight="1" x14ac:dyDescent="0.3">
      <c r="A39" s="27" t="s">
        <v>387</v>
      </c>
      <c r="B39" s="27" t="s">
        <v>27</v>
      </c>
      <c r="C39" s="28">
        <v>0</v>
      </c>
      <c r="D39" s="28">
        <v>18</v>
      </c>
      <c r="E39" s="484">
        <v>16</v>
      </c>
      <c r="F39" s="462">
        <v>20</v>
      </c>
      <c r="G39" s="28">
        <v>9</v>
      </c>
      <c r="H39" s="28">
        <v>6</v>
      </c>
      <c r="I39" s="485"/>
      <c r="J39" s="13"/>
      <c r="K39" s="1"/>
      <c r="L39" s="486"/>
      <c r="M39" s="485"/>
      <c r="Q39" s="13"/>
    </row>
    <row r="40" spans="1:17" ht="18" customHeight="1" x14ac:dyDescent="0.35">
      <c r="A40" s="20" t="s">
        <v>388</v>
      </c>
      <c r="B40" s="20" t="s">
        <v>56</v>
      </c>
      <c r="C40" s="484">
        <v>0</v>
      </c>
      <c r="D40" s="484">
        <v>13</v>
      </c>
      <c r="E40" s="484">
        <v>9</v>
      </c>
      <c r="F40" s="85">
        <v>12</v>
      </c>
      <c r="G40" s="85">
        <v>5</v>
      </c>
      <c r="H40" s="85">
        <v>4</v>
      </c>
      <c r="I40" s="485"/>
      <c r="J40" s="13"/>
      <c r="K40" s="1"/>
      <c r="L40" s="488"/>
      <c r="M40" s="485"/>
      <c r="Q40" s="13"/>
    </row>
    <row r="41" spans="1:17" ht="18" customHeight="1" x14ac:dyDescent="0.35">
      <c r="A41" s="27"/>
      <c r="B41" s="27" t="s">
        <v>29</v>
      </c>
      <c r="C41" s="484">
        <v>0</v>
      </c>
      <c r="D41" s="484">
        <v>5</v>
      </c>
      <c r="E41" s="484">
        <v>7</v>
      </c>
      <c r="F41" s="85">
        <v>8</v>
      </c>
      <c r="G41" s="85">
        <v>4</v>
      </c>
      <c r="H41" s="85">
        <v>2</v>
      </c>
      <c r="I41" s="485"/>
      <c r="J41" s="13"/>
      <c r="K41" s="1"/>
      <c r="L41" s="488"/>
      <c r="M41" s="485"/>
      <c r="N41" s="14"/>
      <c r="Q41" s="13"/>
    </row>
    <row r="42" spans="1:17" ht="18" customHeight="1" x14ac:dyDescent="0.35">
      <c r="A42" s="27"/>
      <c r="B42" s="20"/>
      <c r="C42" s="489"/>
      <c r="D42" s="489"/>
      <c r="E42" s="490"/>
      <c r="F42" s="85"/>
      <c r="G42" s="85"/>
      <c r="H42" s="85"/>
      <c r="I42" s="485"/>
      <c r="J42" s="1"/>
      <c r="K42" s="1"/>
      <c r="M42" s="485"/>
    </row>
    <row r="43" spans="1:17" ht="18" customHeight="1" x14ac:dyDescent="0.3">
      <c r="A43" s="27" t="s">
        <v>54</v>
      </c>
      <c r="B43" s="27" t="s">
        <v>27</v>
      </c>
      <c r="C43" s="28">
        <v>1</v>
      </c>
      <c r="D43" s="28">
        <v>11</v>
      </c>
      <c r="E43" s="484">
        <v>24</v>
      </c>
      <c r="F43" s="462">
        <v>29</v>
      </c>
      <c r="G43" s="28">
        <v>11</v>
      </c>
      <c r="H43" s="28">
        <v>7</v>
      </c>
      <c r="I43" s="485"/>
      <c r="J43" s="13"/>
      <c r="K43" s="1"/>
      <c r="L43" s="486"/>
      <c r="M43" s="485"/>
      <c r="Q43" s="13"/>
    </row>
    <row r="44" spans="1:17" ht="18" customHeight="1" x14ac:dyDescent="0.35">
      <c r="A44" s="20" t="s">
        <v>55</v>
      </c>
      <c r="B44" s="20" t="s">
        <v>56</v>
      </c>
      <c r="C44" s="484">
        <v>1</v>
      </c>
      <c r="D44" s="484">
        <v>6</v>
      </c>
      <c r="E44" s="484">
        <v>14</v>
      </c>
      <c r="F44" s="85">
        <v>17</v>
      </c>
      <c r="G44" s="85">
        <v>7</v>
      </c>
      <c r="H44" s="85">
        <v>4</v>
      </c>
      <c r="I44" s="485"/>
      <c r="J44" s="13"/>
      <c r="K44" s="1"/>
      <c r="L44" s="488"/>
      <c r="M44" s="485"/>
      <c r="Q44" s="13"/>
    </row>
    <row r="45" spans="1:17" ht="18" customHeight="1" x14ac:dyDescent="0.35">
      <c r="A45" s="27"/>
      <c r="B45" s="27" t="s">
        <v>29</v>
      </c>
      <c r="C45" s="484">
        <v>0</v>
      </c>
      <c r="D45" s="484">
        <v>5</v>
      </c>
      <c r="E45" s="484">
        <v>10</v>
      </c>
      <c r="F45" s="85">
        <v>12</v>
      </c>
      <c r="G45" s="85">
        <v>4</v>
      </c>
      <c r="H45" s="85">
        <v>3</v>
      </c>
      <c r="I45" s="485"/>
      <c r="J45" s="13"/>
      <c r="K45" s="1"/>
      <c r="L45" s="488"/>
      <c r="M45" s="485"/>
      <c r="N45" s="14"/>
      <c r="Q45" s="13"/>
    </row>
    <row r="46" spans="1:17" ht="7.5" customHeight="1" x14ac:dyDescent="0.3">
      <c r="A46" s="42"/>
      <c r="B46" s="42"/>
      <c r="C46" s="493"/>
      <c r="D46" s="493"/>
      <c r="E46" s="493"/>
      <c r="F46" s="77"/>
      <c r="G46" s="77"/>
      <c r="H46" s="77"/>
      <c r="I46" s="485"/>
      <c r="J46" s="1"/>
      <c r="K46" s="1"/>
      <c r="M46" s="485"/>
    </row>
    <row r="47" spans="1:17" ht="7.5" customHeight="1" x14ac:dyDescent="0.3">
      <c r="A47" s="40"/>
      <c r="B47" s="40"/>
      <c r="C47" s="494"/>
      <c r="D47" s="494"/>
      <c r="E47" s="494"/>
      <c r="F47" s="72"/>
      <c r="I47" s="485"/>
      <c r="J47" s="1"/>
      <c r="K47" s="1"/>
      <c r="M47" s="485"/>
    </row>
    <row r="48" spans="1:17" ht="18" customHeight="1" x14ac:dyDescent="0.3">
      <c r="A48" s="45" t="s">
        <v>33</v>
      </c>
      <c r="B48" s="32" t="s">
        <v>57</v>
      </c>
      <c r="C48" s="469">
        <v>6178</v>
      </c>
      <c r="D48" s="469">
        <v>6498</v>
      </c>
      <c r="E48" s="469">
        <v>6751</v>
      </c>
      <c r="F48" s="469">
        <v>6254</v>
      </c>
      <c r="G48" s="469">
        <v>6290</v>
      </c>
      <c r="H48" s="469">
        <v>5359</v>
      </c>
      <c r="I48" s="485"/>
      <c r="J48" s="13"/>
      <c r="K48" s="1"/>
      <c r="L48" s="495"/>
      <c r="M48" s="485"/>
      <c r="N48" s="8"/>
    </row>
    <row r="49" spans="1:14" ht="18" customHeight="1" x14ac:dyDescent="0.3">
      <c r="A49" s="32" t="s">
        <v>35</v>
      </c>
      <c r="B49" s="45" t="s">
        <v>36</v>
      </c>
      <c r="C49" s="469">
        <v>3186</v>
      </c>
      <c r="D49" s="469">
        <v>3391</v>
      </c>
      <c r="E49" s="469">
        <v>3493</v>
      </c>
      <c r="F49" s="469">
        <v>3263</v>
      </c>
      <c r="G49" s="469">
        <v>3273</v>
      </c>
      <c r="H49" s="469">
        <v>2757</v>
      </c>
      <c r="I49" s="485"/>
      <c r="J49" s="13"/>
      <c r="K49" s="1"/>
      <c r="L49" s="495"/>
      <c r="M49" s="485"/>
      <c r="N49" s="8"/>
    </row>
    <row r="50" spans="1:14" ht="18" customHeight="1" x14ac:dyDescent="0.35">
      <c r="A50" s="22"/>
      <c r="B50" s="45" t="s">
        <v>37</v>
      </c>
      <c r="C50" s="469">
        <v>2992</v>
      </c>
      <c r="D50" s="469">
        <v>3107</v>
      </c>
      <c r="E50" s="469">
        <v>3258</v>
      </c>
      <c r="F50" s="469">
        <v>2991</v>
      </c>
      <c r="G50" s="469">
        <v>3017</v>
      </c>
      <c r="H50" s="469">
        <v>2602</v>
      </c>
      <c r="I50" s="485"/>
      <c r="J50" s="13"/>
      <c r="K50" s="1"/>
      <c r="L50" s="495"/>
      <c r="M50" s="485"/>
      <c r="N50" s="8"/>
    </row>
    <row r="51" spans="1:14" ht="7.5" customHeight="1" x14ac:dyDescent="0.3">
      <c r="A51" s="9"/>
      <c r="B51" s="9"/>
      <c r="C51" s="16"/>
      <c r="D51" s="16"/>
      <c r="E51" s="16"/>
      <c r="F51" s="16"/>
      <c r="G51" s="496"/>
      <c r="H51" s="496"/>
      <c r="I51" s="485"/>
      <c r="J51" s="495"/>
      <c r="K51" s="495"/>
      <c r="L51" s="495"/>
      <c r="M51" s="495"/>
      <c r="N51" s="8"/>
    </row>
    <row r="52" spans="1:14" ht="18" customHeight="1" x14ac:dyDescent="0.3"/>
    <row r="53" spans="1:14" ht="18" customHeight="1" x14ac:dyDescent="0.3">
      <c r="A53" s="6"/>
      <c r="B53" s="2"/>
      <c r="C53" s="1"/>
      <c r="D53" s="1"/>
      <c r="E53" s="3"/>
      <c r="F53" s="1"/>
      <c r="G53" s="34"/>
      <c r="H53" s="34" t="s">
        <v>38</v>
      </c>
    </row>
    <row r="54" spans="1:14" ht="18" customHeight="1" x14ac:dyDescent="0.3">
      <c r="A54" s="6"/>
      <c r="B54" s="6"/>
      <c r="C54" s="7"/>
      <c r="D54" s="7"/>
      <c r="E54" s="7"/>
      <c r="F54" s="7"/>
      <c r="G54" s="35"/>
      <c r="H54" s="35" t="s">
        <v>39</v>
      </c>
    </row>
    <row r="56" spans="1:14" x14ac:dyDescent="0.3">
      <c r="I56" s="488"/>
    </row>
  </sheetData>
  <mergeCells count="2">
    <mergeCell ref="J3:J4"/>
    <mergeCell ref="C4:H4"/>
  </mergeCells>
  <pageMargins left="0.7" right="0.7" top="0.5" bottom="0.5" header="0.3" footer="0.3"/>
  <pageSetup paperSize="9" scale="80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A806B-9A0A-484D-AAA6-07B4D9997454}">
  <sheetPr>
    <tabColor theme="7"/>
    <pageSetUpPr fitToPage="1"/>
  </sheetPr>
  <dimension ref="A1:K56"/>
  <sheetViews>
    <sheetView view="pageBreakPreview" zoomScale="80" zoomScaleSheetLayoutView="80" workbookViewId="0"/>
  </sheetViews>
  <sheetFormatPr defaultColWidth="11.44140625" defaultRowHeight="17.399999999999999" x14ac:dyDescent="0.35"/>
  <cols>
    <col min="1" max="1" width="19.33203125" style="1" bestFit="1" customWidth="1"/>
    <col min="2" max="2" width="23" style="1" customWidth="1"/>
    <col min="3" max="7" width="11" style="4" customWidth="1"/>
    <col min="8" max="8" width="11" style="18" customWidth="1"/>
    <col min="9" max="16384" width="11.44140625" style="1"/>
  </cols>
  <sheetData>
    <row r="1" spans="1:9" ht="18" customHeight="1" x14ac:dyDescent="0.35">
      <c r="A1" s="17" t="s">
        <v>403</v>
      </c>
      <c r="B1" s="45" t="s">
        <v>404</v>
      </c>
      <c r="C1" s="18"/>
      <c r="D1" s="78"/>
      <c r="E1" s="78"/>
      <c r="F1" s="78"/>
      <c r="G1" s="78"/>
      <c r="H1" s="78"/>
    </row>
    <row r="2" spans="1:9" ht="18" customHeight="1" x14ac:dyDescent="0.35">
      <c r="A2" s="19" t="s">
        <v>405</v>
      </c>
      <c r="B2" s="20" t="s">
        <v>406</v>
      </c>
      <c r="C2" s="18"/>
      <c r="D2" s="21"/>
      <c r="E2" s="21"/>
      <c r="F2" s="21"/>
      <c r="G2" s="21"/>
      <c r="H2" s="21"/>
    </row>
    <row r="3" spans="1:9" ht="18" customHeight="1" x14ac:dyDescent="0.35">
      <c r="A3" s="19"/>
      <c r="B3" s="20"/>
      <c r="C3" s="18"/>
      <c r="D3" s="21"/>
      <c r="E3" s="21"/>
      <c r="F3" s="21"/>
      <c r="G3" s="21"/>
      <c r="H3" s="21"/>
    </row>
    <row r="4" spans="1:9" ht="21.75" customHeight="1" x14ac:dyDescent="0.35">
      <c r="A4" s="22"/>
      <c r="B4" s="22"/>
      <c r="C4" s="18"/>
      <c r="D4" s="18"/>
      <c r="E4" s="268"/>
      <c r="F4" s="311"/>
      <c r="G4" s="44"/>
      <c r="H4" s="44" t="s">
        <v>407</v>
      </c>
    </row>
    <row r="5" spans="1:9" ht="18" customHeight="1" x14ac:dyDescent="0.3">
      <c r="A5" s="47" t="s">
        <v>399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9" ht="18" customHeight="1" x14ac:dyDescent="0.3">
      <c r="A6" s="23" t="s">
        <v>400</v>
      </c>
      <c r="B6" s="24" t="s">
        <v>25</v>
      </c>
      <c r="C6" s="461">
        <v>2019</v>
      </c>
      <c r="D6" s="497">
        <v>2020</v>
      </c>
      <c r="E6" s="497">
        <v>2021</v>
      </c>
      <c r="F6" s="451">
        <v>2022</v>
      </c>
      <c r="G6" s="451">
        <v>2023</v>
      </c>
      <c r="H6" s="451">
        <v>2024</v>
      </c>
    </row>
    <row r="7" spans="1:9" ht="7.5" customHeight="1" x14ac:dyDescent="0.35">
      <c r="A7" s="25"/>
      <c r="B7" s="22"/>
      <c r="C7" s="26"/>
      <c r="D7" s="498"/>
      <c r="E7" s="498"/>
      <c r="F7" s="18"/>
      <c r="G7" s="18"/>
    </row>
    <row r="8" spans="1:9" ht="18" customHeight="1" x14ac:dyDescent="0.3">
      <c r="A8" s="27" t="s">
        <v>401</v>
      </c>
      <c r="B8" s="27" t="s">
        <v>27</v>
      </c>
      <c r="C8" s="28">
        <v>1</v>
      </c>
      <c r="D8" s="484">
        <v>4</v>
      </c>
      <c r="E8" s="484">
        <v>4</v>
      </c>
      <c r="F8" s="484">
        <v>3</v>
      </c>
      <c r="G8" s="28">
        <v>3</v>
      </c>
      <c r="H8" s="28">
        <v>3</v>
      </c>
      <c r="I8" s="13"/>
    </row>
    <row r="9" spans="1:9" ht="18" customHeight="1" x14ac:dyDescent="0.35">
      <c r="A9" s="20" t="s">
        <v>402</v>
      </c>
      <c r="B9" s="20" t="s">
        <v>56</v>
      </c>
      <c r="C9" s="28">
        <v>0</v>
      </c>
      <c r="D9" s="484">
        <v>3</v>
      </c>
      <c r="E9" s="484">
        <v>3</v>
      </c>
      <c r="F9" s="499">
        <v>2</v>
      </c>
      <c r="G9" s="499">
        <v>2</v>
      </c>
      <c r="H9" s="499">
        <v>2</v>
      </c>
      <c r="I9" s="13"/>
    </row>
    <row r="10" spans="1:9" ht="18" customHeight="1" x14ac:dyDescent="0.35">
      <c r="A10" s="27"/>
      <c r="B10" s="27" t="s">
        <v>29</v>
      </c>
      <c r="C10" s="28">
        <v>1</v>
      </c>
      <c r="D10" s="484">
        <v>1</v>
      </c>
      <c r="E10" s="484">
        <v>1</v>
      </c>
      <c r="F10" s="499">
        <v>1</v>
      </c>
      <c r="G10" s="499">
        <v>1</v>
      </c>
      <c r="H10" s="499">
        <v>1</v>
      </c>
      <c r="I10" s="13"/>
    </row>
    <row r="11" spans="1:9" ht="18" customHeight="1" x14ac:dyDescent="0.35">
      <c r="A11" s="27"/>
      <c r="B11" s="20"/>
      <c r="C11" s="38"/>
      <c r="D11" s="490"/>
      <c r="E11" s="490"/>
      <c r="F11" s="499"/>
      <c r="G11" s="499"/>
      <c r="H11" s="499"/>
      <c r="I11" s="13"/>
    </row>
    <row r="12" spans="1:9" ht="18" customHeight="1" x14ac:dyDescent="0.3">
      <c r="A12" s="27" t="s">
        <v>68</v>
      </c>
      <c r="B12" s="27" t="s">
        <v>27</v>
      </c>
      <c r="C12" s="28">
        <v>162</v>
      </c>
      <c r="D12" s="484">
        <v>110</v>
      </c>
      <c r="E12" s="484">
        <v>135</v>
      </c>
      <c r="F12" s="484">
        <v>131</v>
      </c>
      <c r="G12" s="28">
        <v>136</v>
      </c>
      <c r="H12" s="28">
        <v>125</v>
      </c>
      <c r="I12" s="13"/>
    </row>
    <row r="13" spans="1:9" ht="18" customHeight="1" x14ac:dyDescent="0.35">
      <c r="A13" s="20"/>
      <c r="B13" s="20" t="s">
        <v>56</v>
      </c>
      <c r="C13" s="28">
        <v>87</v>
      </c>
      <c r="D13" s="484">
        <v>46</v>
      </c>
      <c r="E13" s="484">
        <v>77</v>
      </c>
      <c r="F13" s="499">
        <v>73</v>
      </c>
      <c r="G13" s="499">
        <v>70</v>
      </c>
      <c r="H13" s="499">
        <v>64</v>
      </c>
      <c r="I13" s="13"/>
    </row>
    <row r="14" spans="1:9" ht="18" customHeight="1" x14ac:dyDescent="0.35">
      <c r="A14" s="27"/>
      <c r="B14" s="27" t="s">
        <v>29</v>
      </c>
      <c r="C14" s="28">
        <v>75</v>
      </c>
      <c r="D14" s="484">
        <v>64</v>
      </c>
      <c r="E14" s="484">
        <v>58</v>
      </c>
      <c r="F14" s="499">
        <v>58</v>
      </c>
      <c r="G14" s="499">
        <v>66</v>
      </c>
      <c r="H14" s="499">
        <v>61</v>
      </c>
      <c r="I14" s="13"/>
    </row>
    <row r="15" spans="1:9" ht="18" customHeight="1" x14ac:dyDescent="0.35">
      <c r="A15" s="27"/>
      <c r="B15" s="20"/>
      <c r="C15" s="38"/>
      <c r="D15" s="490"/>
      <c r="E15" s="490"/>
      <c r="F15" s="499"/>
      <c r="G15" s="499"/>
      <c r="H15" s="499"/>
      <c r="I15" s="13"/>
    </row>
    <row r="16" spans="1:9" ht="18" customHeight="1" x14ac:dyDescent="0.3">
      <c r="A16" s="27" t="s">
        <v>61</v>
      </c>
      <c r="B16" s="27" t="s">
        <v>27</v>
      </c>
      <c r="C16" s="28">
        <v>695</v>
      </c>
      <c r="D16" s="484">
        <v>741</v>
      </c>
      <c r="E16" s="484">
        <v>766</v>
      </c>
      <c r="F16" s="484">
        <v>736</v>
      </c>
      <c r="G16" s="28">
        <v>711</v>
      </c>
      <c r="H16" s="28">
        <v>653</v>
      </c>
      <c r="I16" s="13"/>
    </row>
    <row r="17" spans="1:11" ht="18" customHeight="1" x14ac:dyDescent="0.35">
      <c r="A17" s="20"/>
      <c r="B17" s="20" t="s">
        <v>56</v>
      </c>
      <c r="C17" s="28">
        <v>359</v>
      </c>
      <c r="D17" s="484">
        <v>378</v>
      </c>
      <c r="E17" s="484">
        <v>376</v>
      </c>
      <c r="F17" s="499">
        <v>380</v>
      </c>
      <c r="G17" s="499">
        <v>367</v>
      </c>
      <c r="H17" s="499">
        <v>332</v>
      </c>
      <c r="I17" s="13"/>
    </row>
    <row r="18" spans="1:11" ht="18" customHeight="1" x14ac:dyDescent="0.35">
      <c r="A18" s="27"/>
      <c r="B18" s="27" t="s">
        <v>29</v>
      </c>
      <c r="C18" s="28">
        <v>336</v>
      </c>
      <c r="D18" s="484">
        <v>363</v>
      </c>
      <c r="E18" s="484">
        <v>390</v>
      </c>
      <c r="F18" s="499">
        <v>356</v>
      </c>
      <c r="G18" s="499">
        <v>344</v>
      </c>
      <c r="H18" s="499">
        <v>321</v>
      </c>
      <c r="I18" s="14"/>
    </row>
    <row r="19" spans="1:11" ht="18" customHeight="1" x14ac:dyDescent="0.35">
      <c r="A19" s="20"/>
      <c r="B19" s="27"/>
      <c r="C19" s="28"/>
      <c r="D19" s="484"/>
      <c r="E19" s="484"/>
      <c r="F19" s="499"/>
      <c r="G19" s="499"/>
      <c r="H19" s="499"/>
    </row>
    <row r="20" spans="1:11" ht="18" customHeight="1" x14ac:dyDescent="0.3">
      <c r="A20" s="27" t="s">
        <v>62</v>
      </c>
      <c r="B20" s="27" t="s">
        <v>27</v>
      </c>
      <c r="C20" s="28">
        <v>1634</v>
      </c>
      <c r="D20" s="484">
        <v>1588</v>
      </c>
      <c r="E20" s="484">
        <v>1782</v>
      </c>
      <c r="F20" s="484">
        <v>1691</v>
      </c>
      <c r="G20" s="28">
        <v>1653</v>
      </c>
      <c r="H20" s="28">
        <v>1512</v>
      </c>
    </row>
    <row r="21" spans="1:11" ht="18" customHeight="1" x14ac:dyDescent="0.35">
      <c r="A21" s="20"/>
      <c r="B21" s="20" t="s">
        <v>56</v>
      </c>
      <c r="C21" s="28">
        <v>874</v>
      </c>
      <c r="D21" s="484">
        <v>842</v>
      </c>
      <c r="E21" s="484">
        <v>933</v>
      </c>
      <c r="F21" s="499">
        <v>914</v>
      </c>
      <c r="G21" s="499">
        <v>875</v>
      </c>
      <c r="H21" s="499">
        <v>791</v>
      </c>
    </row>
    <row r="22" spans="1:11" ht="18" customHeight="1" x14ac:dyDescent="0.35">
      <c r="A22" s="20"/>
      <c r="B22" s="27" t="s">
        <v>29</v>
      </c>
      <c r="C22" s="28">
        <v>760</v>
      </c>
      <c r="D22" s="484">
        <v>746</v>
      </c>
      <c r="E22" s="484">
        <v>849</v>
      </c>
      <c r="F22" s="499">
        <v>777</v>
      </c>
      <c r="G22" s="499">
        <v>778</v>
      </c>
      <c r="H22" s="499">
        <v>721</v>
      </c>
      <c r="J22" s="74"/>
      <c r="K22" s="74"/>
    </row>
    <row r="23" spans="1:11" ht="18" customHeight="1" x14ac:dyDescent="0.35">
      <c r="A23" s="32"/>
      <c r="B23" s="20"/>
      <c r="C23" s="38"/>
      <c r="D23" s="490"/>
      <c r="E23" s="490"/>
      <c r="F23" s="499"/>
      <c r="G23" s="499"/>
      <c r="H23" s="499"/>
    </row>
    <row r="24" spans="1:11" ht="18" customHeight="1" x14ac:dyDescent="0.3">
      <c r="A24" s="27" t="s">
        <v>63</v>
      </c>
      <c r="B24" s="27" t="s">
        <v>27</v>
      </c>
      <c r="C24" s="28">
        <v>1577</v>
      </c>
      <c r="D24" s="484">
        <v>1733</v>
      </c>
      <c r="E24" s="484">
        <v>1841</v>
      </c>
      <c r="F24" s="484">
        <v>1693</v>
      </c>
      <c r="G24" s="28">
        <v>1660</v>
      </c>
      <c r="H24" s="28">
        <v>1515</v>
      </c>
    </row>
    <row r="25" spans="1:11" ht="18" customHeight="1" x14ac:dyDescent="0.35">
      <c r="A25" s="20"/>
      <c r="B25" s="20" t="s">
        <v>56</v>
      </c>
      <c r="C25" s="28">
        <v>807</v>
      </c>
      <c r="D25" s="484">
        <v>918</v>
      </c>
      <c r="E25" s="484">
        <v>944</v>
      </c>
      <c r="F25" s="499">
        <v>821</v>
      </c>
      <c r="G25" s="499">
        <v>855</v>
      </c>
      <c r="H25" s="499">
        <v>770</v>
      </c>
    </row>
    <row r="26" spans="1:11" ht="18" customHeight="1" x14ac:dyDescent="0.35">
      <c r="A26" s="27"/>
      <c r="B26" s="27" t="s">
        <v>29</v>
      </c>
      <c r="C26" s="28">
        <v>770</v>
      </c>
      <c r="D26" s="484">
        <v>815</v>
      </c>
      <c r="E26" s="484">
        <v>897</v>
      </c>
      <c r="F26" s="499">
        <v>872</v>
      </c>
      <c r="G26" s="499">
        <v>805</v>
      </c>
      <c r="H26" s="499">
        <v>745</v>
      </c>
    </row>
    <row r="27" spans="1:11" ht="18" customHeight="1" x14ac:dyDescent="0.35">
      <c r="A27" s="27"/>
      <c r="B27" s="20"/>
      <c r="C27" s="38"/>
      <c r="D27" s="490"/>
      <c r="E27" s="490"/>
      <c r="F27" s="499"/>
      <c r="G27" s="499"/>
      <c r="H27" s="499"/>
      <c r="I27" s="13"/>
    </row>
    <row r="28" spans="1:11" ht="18" customHeight="1" x14ac:dyDescent="0.3">
      <c r="A28" s="27" t="s">
        <v>64</v>
      </c>
      <c r="B28" s="27" t="s">
        <v>27</v>
      </c>
      <c r="C28" s="28">
        <v>847</v>
      </c>
      <c r="D28" s="484">
        <v>957</v>
      </c>
      <c r="E28" s="484">
        <v>938</v>
      </c>
      <c r="F28" s="484">
        <v>862</v>
      </c>
      <c r="G28" s="28">
        <v>871</v>
      </c>
      <c r="H28" s="28">
        <v>795</v>
      </c>
    </row>
    <row r="29" spans="1:11" ht="18" customHeight="1" x14ac:dyDescent="0.35">
      <c r="A29" s="20"/>
      <c r="B29" s="20" t="s">
        <v>56</v>
      </c>
      <c r="C29" s="28">
        <v>418</v>
      </c>
      <c r="D29" s="484">
        <v>485</v>
      </c>
      <c r="E29" s="484">
        <v>486</v>
      </c>
      <c r="F29" s="499">
        <v>472</v>
      </c>
      <c r="G29" s="499">
        <v>447</v>
      </c>
      <c r="H29" s="499">
        <v>403</v>
      </c>
    </row>
    <row r="30" spans="1:11" ht="18" customHeight="1" x14ac:dyDescent="0.35">
      <c r="A30" s="27"/>
      <c r="B30" s="27" t="s">
        <v>29</v>
      </c>
      <c r="C30" s="28">
        <v>429</v>
      </c>
      <c r="D30" s="484">
        <v>472</v>
      </c>
      <c r="E30" s="484">
        <v>452</v>
      </c>
      <c r="F30" s="499">
        <v>390</v>
      </c>
      <c r="G30" s="499">
        <v>424</v>
      </c>
      <c r="H30" s="499">
        <v>392</v>
      </c>
      <c r="I30" s="14"/>
    </row>
    <row r="31" spans="1:11" ht="18" customHeight="1" x14ac:dyDescent="0.35">
      <c r="A31" s="27"/>
      <c r="B31" s="20"/>
      <c r="C31" s="38"/>
      <c r="D31" s="490"/>
      <c r="E31" s="490"/>
      <c r="F31" s="499"/>
      <c r="G31" s="499"/>
      <c r="H31" s="499"/>
    </row>
    <row r="32" spans="1:11" ht="18" customHeight="1" x14ac:dyDescent="0.3">
      <c r="A32" s="27" t="s">
        <v>65</v>
      </c>
      <c r="B32" s="27" t="s">
        <v>27</v>
      </c>
      <c r="C32" s="28">
        <v>218</v>
      </c>
      <c r="D32" s="484">
        <v>266</v>
      </c>
      <c r="E32" s="484">
        <v>237</v>
      </c>
      <c r="F32" s="484">
        <v>239</v>
      </c>
      <c r="G32" s="28">
        <v>222</v>
      </c>
      <c r="H32" s="28">
        <v>202</v>
      </c>
    </row>
    <row r="33" spans="1:9" ht="18" customHeight="1" x14ac:dyDescent="0.35">
      <c r="A33" s="20"/>
      <c r="B33" s="20" t="s">
        <v>56</v>
      </c>
      <c r="C33" s="28">
        <v>114</v>
      </c>
      <c r="D33" s="484">
        <v>144</v>
      </c>
      <c r="E33" s="484">
        <v>120</v>
      </c>
      <c r="F33" s="499">
        <v>130</v>
      </c>
      <c r="G33" s="499">
        <v>116</v>
      </c>
      <c r="H33" s="499">
        <v>104</v>
      </c>
    </row>
    <row r="34" spans="1:9" ht="18" customHeight="1" x14ac:dyDescent="0.35">
      <c r="A34" s="27"/>
      <c r="B34" s="27" t="s">
        <v>29</v>
      </c>
      <c r="C34" s="28">
        <v>104</v>
      </c>
      <c r="D34" s="484">
        <v>122</v>
      </c>
      <c r="E34" s="484">
        <v>117</v>
      </c>
      <c r="F34" s="499">
        <v>109</v>
      </c>
      <c r="G34" s="499">
        <v>106</v>
      </c>
      <c r="H34" s="499">
        <v>98</v>
      </c>
      <c r="I34" s="14"/>
    </row>
    <row r="35" spans="1:9" ht="18" customHeight="1" x14ac:dyDescent="0.35">
      <c r="A35" s="27"/>
      <c r="B35" s="20"/>
      <c r="C35" s="38"/>
      <c r="D35" s="490"/>
      <c r="E35" s="490"/>
      <c r="F35" s="499"/>
      <c r="G35" s="499"/>
      <c r="H35" s="499"/>
    </row>
    <row r="36" spans="1:9" ht="18" customHeight="1" x14ac:dyDescent="0.3">
      <c r="A36" s="27" t="s">
        <v>66</v>
      </c>
      <c r="B36" s="27" t="s">
        <v>27</v>
      </c>
      <c r="C36" s="28">
        <v>12</v>
      </c>
      <c r="D36" s="484">
        <v>13</v>
      </c>
      <c r="E36" s="484">
        <v>13</v>
      </c>
      <c r="F36" s="484">
        <v>10</v>
      </c>
      <c r="G36" s="28">
        <v>11</v>
      </c>
      <c r="H36" s="28">
        <v>11</v>
      </c>
    </row>
    <row r="37" spans="1:9" ht="18" customHeight="1" x14ac:dyDescent="0.35">
      <c r="A37" s="20"/>
      <c r="B37" s="20" t="s">
        <v>56</v>
      </c>
      <c r="C37" s="28">
        <v>6</v>
      </c>
      <c r="D37" s="484">
        <v>5</v>
      </c>
      <c r="E37" s="484">
        <v>6</v>
      </c>
      <c r="F37" s="499">
        <v>2</v>
      </c>
      <c r="G37" s="499">
        <v>5</v>
      </c>
      <c r="H37" s="499">
        <v>5</v>
      </c>
    </row>
    <row r="38" spans="1:9" ht="18" customHeight="1" x14ac:dyDescent="0.35">
      <c r="A38" s="27"/>
      <c r="B38" s="27" t="s">
        <v>29</v>
      </c>
      <c r="C38" s="28">
        <v>6</v>
      </c>
      <c r="D38" s="484">
        <v>8</v>
      </c>
      <c r="E38" s="484">
        <v>7</v>
      </c>
      <c r="F38" s="499">
        <v>8</v>
      </c>
      <c r="G38" s="499">
        <v>6</v>
      </c>
      <c r="H38" s="499">
        <v>6</v>
      </c>
      <c r="I38" s="14"/>
    </row>
    <row r="39" spans="1:9" ht="18" customHeight="1" x14ac:dyDescent="0.35">
      <c r="A39" s="27"/>
      <c r="B39" s="20"/>
      <c r="C39" s="38"/>
      <c r="D39" s="490"/>
      <c r="E39" s="490"/>
      <c r="F39" s="499"/>
      <c r="G39" s="499"/>
      <c r="H39" s="499"/>
      <c r="I39" s="13"/>
    </row>
    <row r="40" spans="1:9" ht="18" customHeight="1" x14ac:dyDescent="0.3">
      <c r="A40" s="27" t="s">
        <v>387</v>
      </c>
      <c r="B40" s="27" t="s">
        <v>27</v>
      </c>
      <c r="C40" s="28">
        <v>0</v>
      </c>
      <c r="D40" s="484">
        <v>15</v>
      </c>
      <c r="E40" s="484">
        <v>0</v>
      </c>
      <c r="F40" s="484">
        <v>18</v>
      </c>
      <c r="G40" s="28">
        <v>7</v>
      </c>
      <c r="H40" s="28">
        <v>5</v>
      </c>
    </row>
    <row r="41" spans="1:9" ht="18" customHeight="1" x14ac:dyDescent="0.35">
      <c r="A41" s="20" t="s">
        <v>388</v>
      </c>
      <c r="B41" s="20" t="s">
        <v>56</v>
      </c>
      <c r="C41" s="28">
        <v>0</v>
      </c>
      <c r="D41" s="484">
        <v>11</v>
      </c>
      <c r="E41" s="484">
        <v>0</v>
      </c>
      <c r="F41" s="499">
        <v>10</v>
      </c>
      <c r="G41" s="499">
        <v>4</v>
      </c>
      <c r="H41" s="499">
        <v>3</v>
      </c>
    </row>
    <row r="42" spans="1:9" ht="18" customHeight="1" x14ac:dyDescent="0.35">
      <c r="A42" s="27"/>
      <c r="B42" s="27" t="s">
        <v>29</v>
      </c>
      <c r="C42" s="28">
        <v>0</v>
      </c>
      <c r="D42" s="484">
        <v>4</v>
      </c>
      <c r="E42" s="484">
        <v>0</v>
      </c>
      <c r="F42" s="499">
        <v>8</v>
      </c>
      <c r="G42" s="499">
        <v>3</v>
      </c>
      <c r="H42" s="499">
        <v>2</v>
      </c>
      <c r="I42" s="14"/>
    </row>
    <row r="43" spans="1:9" ht="18" customHeight="1" x14ac:dyDescent="0.35">
      <c r="A43" s="27"/>
      <c r="B43" s="20"/>
      <c r="C43" s="38"/>
      <c r="D43" s="490"/>
      <c r="E43" s="490"/>
      <c r="F43" s="499"/>
      <c r="G43" s="499"/>
      <c r="H43" s="499"/>
    </row>
    <row r="44" spans="1:9" ht="18" customHeight="1" x14ac:dyDescent="0.3">
      <c r="A44" s="27" t="s">
        <v>54</v>
      </c>
      <c r="B44" s="27" t="s">
        <v>27</v>
      </c>
      <c r="C44" s="28">
        <v>0</v>
      </c>
      <c r="D44" s="484">
        <v>8</v>
      </c>
      <c r="E44" s="484">
        <v>0</v>
      </c>
      <c r="F44" s="484">
        <v>21</v>
      </c>
      <c r="G44" s="28">
        <v>7</v>
      </c>
      <c r="H44" s="28">
        <v>5</v>
      </c>
    </row>
    <row r="45" spans="1:9" ht="18" customHeight="1" x14ac:dyDescent="0.35">
      <c r="A45" s="20" t="s">
        <v>55</v>
      </c>
      <c r="B45" s="20" t="s">
        <v>56</v>
      </c>
      <c r="C45" s="28">
        <v>0</v>
      </c>
      <c r="D45" s="484">
        <v>4</v>
      </c>
      <c r="E45" s="484">
        <v>0</v>
      </c>
      <c r="F45" s="499">
        <v>13</v>
      </c>
      <c r="G45" s="499">
        <v>4</v>
      </c>
      <c r="H45" s="499">
        <v>3</v>
      </c>
    </row>
    <row r="46" spans="1:9" ht="18" customHeight="1" x14ac:dyDescent="0.35">
      <c r="A46" s="27"/>
      <c r="B46" s="27" t="s">
        <v>29</v>
      </c>
      <c r="C46" s="28">
        <v>0</v>
      </c>
      <c r="D46" s="484">
        <v>4</v>
      </c>
      <c r="E46" s="484">
        <v>0</v>
      </c>
      <c r="F46" s="499">
        <v>8</v>
      </c>
      <c r="G46" s="499">
        <v>3</v>
      </c>
      <c r="H46" s="499">
        <v>2</v>
      </c>
      <c r="I46" s="14"/>
    </row>
    <row r="47" spans="1:9" ht="7.5" customHeight="1" x14ac:dyDescent="0.35">
      <c r="A47" s="42"/>
      <c r="B47" s="42"/>
      <c r="C47" s="312"/>
      <c r="D47" s="500"/>
      <c r="E47" s="500"/>
      <c r="F47" s="465"/>
      <c r="G47" s="465"/>
      <c r="H47" s="465"/>
    </row>
    <row r="48" spans="1:9" ht="7.5" customHeight="1" x14ac:dyDescent="0.35">
      <c r="A48" s="40"/>
      <c r="B48" s="40"/>
      <c r="C48" s="313"/>
      <c r="D48" s="501"/>
      <c r="E48" s="501"/>
      <c r="F48" s="18"/>
      <c r="G48" s="18"/>
    </row>
    <row r="49" spans="1:10" ht="18" customHeight="1" x14ac:dyDescent="0.3">
      <c r="A49" s="45" t="s">
        <v>33</v>
      </c>
      <c r="B49" s="32" t="s">
        <v>57</v>
      </c>
      <c r="C49" s="79">
        <v>5146</v>
      </c>
      <c r="D49" s="502">
        <v>5435</v>
      </c>
      <c r="E49" s="502">
        <v>5716</v>
      </c>
      <c r="F49" s="502">
        <v>5404</v>
      </c>
      <c r="G49" s="502">
        <v>5281</v>
      </c>
      <c r="H49" s="502">
        <v>4826</v>
      </c>
      <c r="I49" s="8"/>
      <c r="J49" s="503"/>
    </row>
    <row r="50" spans="1:10" ht="18" customHeight="1" x14ac:dyDescent="0.3">
      <c r="A50" s="32" t="s">
        <v>35</v>
      </c>
      <c r="B50" s="45" t="s">
        <v>36</v>
      </c>
      <c r="C50" s="80">
        <v>2665</v>
      </c>
      <c r="D50" s="504">
        <v>2836</v>
      </c>
      <c r="E50" s="504">
        <v>2945</v>
      </c>
      <c r="F50" s="504">
        <v>2817</v>
      </c>
      <c r="G50" s="504">
        <v>2745</v>
      </c>
      <c r="H50" s="504">
        <v>2477</v>
      </c>
      <c r="I50" s="8"/>
      <c r="J50" s="503"/>
    </row>
    <row r="51" spans="1:10" ht="18" customHeight="1" x14ac:dyDescent="0.35">
      <c r="A51" s="22"/>
      <c r="B51" s="45" t="s">
        <v>37</v>
      </c>
      <c r="C51" s="80">
        <v>2481</v>
      </c>
      <c r="D51" s="504">
        <v>2599</v>
      </c>
      <c r="E51" s="504">
        <v>2771</v>
      </c>
      <c r="F51" s="504">
        <v>2587</v>
      </c>
      <c r="G51" s="504">
        <v>2536</v>
      </c>
      <c r="H51" s="504">
        <v>2349</v>
      </c>
      <c r="I51" s="13"/>
      <c r="J51" s="503"/>
    </row>
    <row r="52" spans="1:10" ht="7.5" customHeight="1" x14ac:dyDescent="0.3">
      <c r="A52" s="9"/>
      <c r="B52" s="9"/>
      <c r="C52" s="16"/>
      <c r="D52" s="16"/>
      <c r="E52" s="16"/>
      <c r="F52" s="43"/>
      <c r="G52" s="43"/>
      <c r="H52" s="466"/>
      <c r="I52" s="8"/>
    </row>
    <row r="53" spans="1:10" ht="15" customHeight="1" x14ac:dyDescent="0.35"/>
    <row r="54" spans="1:10" ht="16.5" customHeight="1" x14ac:dyDescent="0.3">
      <c r="A54" s="6"/>
      <c r="B54" s="2"/>
      <c r="C54" s="1"/>
      <c r="D54" s="1"/>
      <c r="E54" s="3"/>
      <c r="F54" s="1"/>
      <c r="G54" s="34"/>
      <c r="H54" s="460" t="s">
        <v>38</v>
      </c>
    </row>
    <row r="55" spans="1:10" ht="16.5" customHeight="1" x14ac:dyDescent="0.3">
      <c r="A55" s="6"/>
      <c r="B55" s="6"/>
      <c r="C55" s="7"/>
      <c r="D55" s="7"/>
      <c r="E55" s="7"/>
      <c r="F55" s="7"/>
      <c r="G55" s="35"/>
      <c r="H55" s="467" t="s">
        <v>39</v>
      </c>
    </row>
    <row r="56" spans="1:10" x14ac:dyDescent="0.35">
      <c r="I56" s="13"/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80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FBC90-6162-4874-98B9-922D9DE193BE}">
  <sheetPr>
    <tabColor theme="7"/>
    <pageSetUpPr fitToPage="1"/>
  </sheetPr>
  <dimension ref="A1:I56"/>
  <sheetViews>
    <sheetView view="pageBreakPreview" zoomScale="55" zoomScaleSheetLayoutView="55" workbookViewId="0"/>
  </sheetViews>
  <sheetFormatPr defaultColWidth="11.44140625" defaultRowHeight="15.6" x14ac:dyDescent="0.3"/>
  <cols>
    <col min="1" max="1" width="19.33203125" style="1" bestFit="1" customWidth="1"/>
    <col min="2" max="2" width="23" style="1" customWidth="1"/>
    <col min="3" max="8" width="11" style="4" customWidth="1"/>
    <col min="9" max="16384" width="11.44140625" style="1"/>
  </cols>
  <sheetData>
    <row r="1" spans="1:9" ht="18" customHeight="1" x14ac:dyDescent="0.35">
      <c r="A1" s="17" t="s">
        <v>403</v>
      </c>
      <c r="B1" s="45" t="s">
        <v>404</v>
      </c>
      <c r="C1" s="18"/>
      <c r="D1" s="78"/>
      <c r="E1" s="78"/>
      <c r="F1" s="78"/>
      <c r="G1" s="78"/>
      <c r="H1" s="78"/>
    </row>
    <row r="2" spans="1:9" ht="18" customHeight="1" x14ac:dyDescent="0.35">
      <c r="A2" s="19" t="s">
        <v>405</v>
      </c>
      <c r="B2" s="20" t="s">
        <v>406</v>
      </c>
      <c r="C2" s="18"/>
      <c r="D2" s="21"/>
      <c r="E2" s="21"/>
      <c r="F2" s="21"/>
      <c r="G2" s="21"/>
      <c r="H2" s="21"/>
    </row>
    <row r="3" spans="1:9" ht="18" customHeight="1" x14ac:dyDescent="0.35">
      <c r="A3" s="19"/>
      <c r="B3" s="20"/>
      <c r="C3" s="18"/>
      <c r="D3" s="21"/>
      <c r="E3" s="21"/>
      <c r="F3" s="21"/>
      <c r="G3" s="21"/>
      <c r="H3" s="21"/>
    </row>
    <row r="4" spans="1:9" ht="21.75" customHeight="1" x14ac:dyDescent="0.35">
      <c r="A4" s="22"/>
      <c r="B4" s="22"/>
      <c r="C4" s="18"/>
      <c r="D4" s="18"/>
      <c r="E4" s="268"/>
      <c r="F4" s="311"/>
      <c r="G4" s="44"/>
      <c r="H4" s="44" t="s">
        <v>408</v>
      </c>
    </row>
    <row r="5" spans="1:9" ht="18" customHeight="1" x14ac:dyDescent="0.3">
      <c r="A5" s="47" t="s">
        <v>399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9" ht="18" customHeight="1" x14ac:dyDescent="0.35">
      <c r="A6" s="23" t="s">
        <v>400</v>
      </c>
      <c r="B6" s="24" t="s">
        <v>25</v>
      </c>
      <c r="C6" s="461">
        <v>2019</v>
      </c>
      <c r="D6" s="497">
        <v>2020</v>
      </c>
      <c r="E6" s="497">
        <v>2021</v>
      </c>
      <c r="F6" s="505">
        <v>2022</v>
      </c>
      <c r="G6" s="505">
        <v>2023</v>
      </c>
      <c r="H6" s="505">
        <v>2024</v>
      </c>
    </row>
    <row r="7" spans="1:9" ht="7.5" customHeight="1" x14ac:dyDescent="0.35">
      <c r="A7" s="25"/>
      <c r="B7" s="22"/>
      <c r="C7" s="26"/>
      <c r="D7" s="26"/>
      <c r="E7" s="26"/>
    </row>
    <row r="8" spans="1:9" ht="18" customHeight="1" x14ac:dyDescent="0.3">
      <c r="A8" s="27" t="s">
        <v>401</v>
      </c>
      <c r="B8" s="27" t="s">
        <v>27</v>
      </c>
      <c r="C8" s="28">
        <v>1</v>
      </c>
      <c r="D8" s="28">
        <v>5</v>
      </c>
      <c r="E8" s="484">
        <v>0</v>
      </c>
      <c r="F8" s="484">
        <v>0</v>
      </c>
      <c r="G8" s="28">
        <v>1</v>
      </c>
      <c r="H8" s="28">
        <v>0</v>
      </c>
    </row>
    <row r="9" spans="1:9" ht="18" customHeight="1" x14ac:dyDescent="0.3">
      <c r="A9" s="20" t="s">
        <v>402</v>
      </c>
      <c r="B9" s="20" t="s">
        <v>56</v>
      </c>
      <c r="C9" s="28">
        <v>0</v>
      </c>
      <c r="D9" s="28">
        <v>2</v>
      </c>
      <c r="E9" s="484">
        <v>0</v>
      </c>
      <c r="F9" s="484">
        <v>0</v>
      </c>
      <c r="G9" s="484">
        <v>0</v>
      </c>
      <c r="H9" s="484">
        <v>0</v>
      </c>
    </row>
    <row r="10" spans="1:9" ht="18" customHeight="1" x14ac:dyDescent="0.3">
      <c r="A10" s="27"/>
      <c r="B10" s="27" t="s">
        <v>29</v>
      </c>
      <c r="C10" s="28">
        <v>1</v>
      </c>
      <c r="D10" s="28">
        <v>3</v>
      </c>
      <c r="E10" s="484">
        <v>0</v>
      </c>
      <c r="F10" s="484">
        <v>0</v>
      </c>
      <c r="G10" s="484">
        <v>1</v>
      </c>
      <c r="H10" s="484">
        <v>0</v>
      </c>
    </row>
    <row r="11" spans="1:9" ht="18" customHeight="1" x14ac:dyDescent="0.35">
      <c r="A11" s="27"/>
      <c r="B11" s="20"/>
      <c r="C11" s="38"/>
      <c r="D11" s="38"/>
      <c r="E11" s="490"/>
      <c r="F11" s="82"/>
      <c r="G11" s="82"/>
      <c r="H11" s="82"/>
    </row>
    <row r="12" spans="1:9" ht="18" customHeight="1" x14ac:dyDescent="0.3">
      <c r="A12" s="27" t="s">
        <v>68</v>
      </c>
      <c r="B12" s="27" t="s">
        <v>27</v>
      </c>
      <c r="C12" s="28">
        <v>9</v>
      </c>
      <c r="D12" s="28">
        <v>33</v>
      </c>
      <c r="E12" s="484">
        <v>6</v>
      </c>
      <c r="F12" s="506">
        <v>5</v>
      </c>
      <c r="G12" s="28">
        <v>10</v>
      </c>
      <c r="H12" s="28">
        <v>5</v>
      </c>
    </row>
    <row r="13" spans="1:9" ht="18" customHeight="1" x14ac:dyDescent="0.35">
      <c r="A13" s="20"/>
      <c r="B13" s="20" t="s">
        <v>56</v>
      </c>
      <c r="C13" s="28">
        <v>3</v>
      </c>
      <c r="D13" s="28">
        <v>17</v>
      </c>
      <c r="E13" s="484">
        <v>2</v>
      </c>
      <c r="F13" s="82">
        <v>3</v>
      </c>
      <c r="G13" s="82">
        <v>4</v>
      </c>
      <c r="H13" s="82">
        <v>2</v>
      </c>
    </row>
    <row r="14" spans="1:9" ht="18" customHeight="1" x14ac:dyDescent="0.35">
      <c r="A14" s="27"/>
      <c r="B14" s="27" t="s">
        <v>29</v>
      </c>
      <c r="C14" s="28">
        <v>6</v>
      </c>
      <c r="D14" s="28">
        <v>16</v>
      </c>
      <c r="E14" s="484">
        <v>4</v>
      </c>
      <c r="F14" s="82">
        <v>2</v>
      </c>
      <c r="G14" s="82">
        <v>6</v>
      </c>
      <c r="H14" s="82">
        <v>3</v>
      </c>
    </row>
    <row r="15" spans="1:9" ht="18" customHeight="1" x14ac:dyDescent="0.35">
      <c r="A15" s="27"/>
      <c r="B15" s="20"/>
      <c r="C15" s="38"/>
      <c r="D15" s="38"/>
      <c r="E15" s="490"/>
      <c r="F15" s="82"/>
      <c r="G15" s="82"/>
      <c r="H15" s="82"/>
      <c r="I15" s="464"/>
    </row>
    <row r="16" spans="1:9" ht="18" customHeight="1" x14ac:dyDescent="0.3">
      <c r="A16" s="27" t="s">
        <v>61</v>
      </c>
      <c r="B16" s="27" t="s">
        <v>27</v>
      </c>
      <c r="C16" s="28">
        <v>34</v>
      </c>
      <c r="D16" s="28">
        <v>75</v>
      </c>
      <c r="E16" s="484">
        <v>24</v>
      </c>
      <c r="F16" s="506">
        <v>34</v>
      </c>
      <c r="G16" s="28">
        <v>40</v>
      </c>
      <c r="H16" s="28">
        <v>17</v>
      </c>
    </row>
    <row r="17" spans="1:9" ht="18" customHeight="1" x14ac:dyDescent="0.35">
      <c r="A17" s="20"/>
      <c r="B17" s="20" t="s">
        <v>56</v>
      </c>
      <c r="C17" s="28">
        <v>13</v>
      </c>
      <c r="D17" s="28">
        <v>40</v>
      </c>
      <c r="E17" s="484">
        <v>10</v>
      </c>
      <c r="F17" s="82">
        <v>18</v>
      </c>
      <c r="G17" s="82">
        <v>19</v>
      </c>
      <c r="H17" s="82">
        <v>7</v>
      </c>
    </row>
    <row r="18" spans="1:9" ht="18" customHeight="1" x14ac:dyDescent="0.35">
      <c r="A18" s="27"/>
      <c r="B18" s="27" t="s">
        <v>29</v>
      </c>
      <c r="C18" s="28">
        <v>21</v>
      </c>
      <c r="D18" s="28">
        <v>35</v>
      </c>
      <c r="E18" s="484">
        <v>14</v>
      </c>
      <c r="F18" s="82">
        <v>16</v>
      </c>
      <c r="G18" s="82">
        <v>21</v>
      </c>
      <c r="H18" s="82">
        <v>10</v>
      </c>
    </row>
    <row r="19" spans="1:9" ht="18" customHeight="1" x14ac:dyDescent="0.35">
      <c r="A19" s="20"/>
      <c r="B19" s="27"/>
      <c r="C19" s="28"/>
      <c r="D19" s="28"/>
      <c r="E19" s="484"/>
      <c r="F19" s="82"/>
      <c r="G19" s="82"/>
      <c r="H19" s="82"/>
    </row>
    <row r="20" spans="1:9" ht="18" customHeight="1" x14ac:dyDescent="0.3">
      <c r="A20" s="27" t="s">
        <v>62</v>
      </c>
      <c r="B20" s="27" t="s">
        <v>27</v>
      </c>
      <c r="C20" s="28">
        <v>56</v>
      </c>
      <c r="D20" s="28">
        <v>78</v>
      </c>
      <c r="E20" s="484">
        <v>52</v>
      </c>
      <c r="F20" s="506">
        <v>43</v>
      </c>
      <c r="G20" s="28">
        <v>57</v>
      </c>
      <c r="H20" s="28">
        <v>25</v>
      </c>
    </row>
    <row r="21" spans="1:9" ht="18" customHeight="1" x14ac:dyDescent="0.35">
      <c r="A21" s="20"/>
      <c r="B21" s="20" t="s">
        <v>56</v>
      </c>
      <c r="C21" s="28">
        <v>24</v>
      </c>
      <c r="D21" s="28">
        <v>41</v>
      </c>
      <c r="E21" s="484">
        <v>28</v>
      </c>
      <c r="F21" s="82">
        <v>23</v>
      </c>
      <c r="G21" s="82">
        <v>29</v>
      </c>
      <c r="H21" s="82">
        <v>12</v>
      </c>
    </row>
    <row r="22" spans="1:9" ht="18" customHeight="1" x14ac:dyDescent="0.35">
      <c r="A22" s="20"/>
      <c r="B22" s="27" t="s">
        <v>29</v>
      </c>
      <c r="C22" s="28">
        <v>32</v>
      </c>
      <c r="D22" s="28">
        <v>37</v>
      </c>
      <c r="E22" s="484">
        <v>24</v>
      </c>
      <c r="F22" s="82">
        <v>20</v>
      </c>
      <c r="G22" s="82">
        <v>28</v>
      </c>
      <c r="H22" s="82">
        <v>13</v>
      </c>
    </row>
    <row r="23" spans="1:9" ht="18" customHeight="1" x14ac:dyDescent="0.35">
      <c r="A23" s="32"/>
      <c r="B23" s="20"/>
      <c r="C23" s="38"/>
      <c r="D23" s="38"/>
      <c r="E23" s="490"/>
      <c r="F23" s="82"/>
      <c r="G23" s="82"/>
      <c r="H23" s="82"/>
    </row>
    <row r="24" spans="1:9" ht="18" customHeight="1" x14ac:dyDescent="0.3">
      <c r="A24" s="27" t="s">
        <v>63</v>
      </c>
      <c r="B24" s="27" t="s">
        <v>27</v>
      </c>
      <c r="C24" s="28">
        <v>69</v>
      </c>
      <c r="D24" s="28">
        <v>43</v>
      </c>
      <c r="E24" s="484">
        <v>66</v>
      </c>
      <c r="F24" s="506">
        <v>59</v>
      </c>
      <c r="G24" s="28">
        <v>74</v>
      </c>
      <c r="H24" s="28">
        <v>31</v>
      </c>
    </row>
    <row r="25" spans="1:9" ht="18" customHeight="1" x14ac:dyDescent="0.35">
      <c r="A25" s="20"/>
      <c r="B25" s="20" t="s">
        <v>56</v>
      </c>
      <c r="C25" s="28">
        <v>35</v>
      </c>
      <c r="D25" s="28">
        <v>22</v>
      </c>
      <c r="E25" s="484">
        <v>38</v>
      </c>
      <c r="F25" s="82">
        <v>31</v>
      </c>
      <c r="G25" s="82">
        <v>38</v>
      </c>
      <c r="H25" s="82">
        <v>15</v>
      </c>
    </row>
    <row r="26" spans="1:9" ht="18" customHeight="1" x14ac:dyDescent="0.35">
      <c r="A26" s="27"/>
      <c r="B26" s="27" t="s">
        <v>29</v>
      </c>
      <c r="C26" s="28">
        <v>34</v>
      </c>
      <c r="D26" s="28">
        <v>21</v>
      </c>
      <c r="E26" s="484">
        <v>28</v>
      </c>
      <c r="F26" s="82">
        <v>28</v>
      </c>
      <c r="G26" s="82">
        <v>36</v>
      </c>
      <c r="H26" s="82">
        <v>16</v>
      </c>
    </row>
    <row r="27" spans="1:9" ht="18" customHeight="1" x14ac:dyDescent="0.35">
      <c r="A27" s="27"/>
      <c r="B27" s="20"/>
      <c r="C27" s="38"/>
      <c r="D27" s="38"/>
      <c r="E27" s="490"/>
      <c r="F27" s="82"/>
      <c r="G27" s="82"/>
      <c r="H27" s="82"/>
      <c r="I27" s="464"/>
    </row>
    <row r="28" spans="1:9" ht="18" customHeight="1" x14ac:dyDescent="0.3">
      <c r="A28" s="27" t="s">
        <v>64</v>
      </c>
      <c r="B28" s="27" t="s">
        <v>27</v>
      </c>
      <c r="C28" s="28">
        <v>84</v>
      </c>
      <c r="D28" s="28">
        <v>11</v>
      </c>
      <c r="E28" s="484">
        <v>55</v>
      </c>
      <c r="F28" s="506">
        <v>32</v>
      </c>
      <c r="G28" s="28">
        <v>55</v>
      </c>
      <c r="H28" s="28">
        <v>23</v>
      </c>
    </row>
    <row r="29" spans="1:9" ht="18" customHeight="1" x14ac:dyDescent="0.35">
      <c r="A29" s="20"/>
      <c r="B29" s="20" t="s">
        <v>56</v>
      </c>
      <c r="C29" s="28">
        <v>47</v>
      </c>
      <c r="D29" s="28">
        <v>6</v>
      </c>
      <c r="E29" s="484">
        <v>34</v>
      </c>
      <c r="F29" s="82">
        <v>17</v>
      </c>
      <c r="G29" s="82">
        <v>30</v>
      </c>
      <c r="H29" s="82">
        <v>12</v>
      </c>
    </row>
    <row r="30" spans="1:9" ht="18" customHeight="1" x14ac:dyDescent="0.35">
      <c r="A30" s="27"/>
      <c r="B30" s="27" t="s">
        <v>29</v>
      </c>
      <c r="C30" s="28">
        <v>37</v>
      </c>
      <c r="D30" s="28">
        <v>5</v>
      </c>
      <c r="E30" s="484">
        <v>21</v>
      </c>
      <c r="F30" s="82">
        <v>15</v>
      </c>
      <c r="G30" s="82">
        <v>25</v>
      </c>
      <c r="H30" s="82">
        <v>11</v>
      </c>
      <c r="I30" s="14"/>
    </row>
    <row r="31" spans="1:9" ht="18" customHeight="1" x14ac:dyDescent="0.35">
      <c r="A31" s="27"/>
      <c r="B31" s="20"/>
      <c r="C31" s="38"/>
      <c r="D31" s="38"/>
      <c r="E31" s="490"/>
      <c r="F31" s="82"/>
      <c r="G31" s="82"/>
      <c r="H31" s="82"/>
    </row>
    <row r="32" spans="1:9" ht="18" customHeight="1" x14ac:dyDescent="0.3">
      <c r="A32" s="27" t="s">
        <v>65</v>
      </c>
      <c r="B32" s="27" t="s">
        <v>27</v>
      </c>
      <c r="C32" s="28">
        <v>20</v>
      </c>
      <c r="D32" s="28">
        <v>0</v>
      </c>
      <c r="E32" s="484">
        <v>28</v>
      </c>
      <c r="F32" s="506">
        <v>18</v>
      </c>
      <c r="G32" s="28">
        <v>20</v>
      </c>
      <c r="H32" s="28">
        <v>8</v>
      </c>
    </row>
    <row r="33" spans="1:9" ht="18" customHeight="1" x14ac:dyDescent="0.35">
      <c r="A33" s="20"/>
      <c r="B33" s="20" t="s">
        <v>56</v>
      </c>
      <c r="C33" s="28">
        <v>10</v>
      </c>
      <c r="D33" s="28">
        <v>0</v>
      </c>
      <c r="E33" s="484">
        <v>19</v>
      </c>
      <c r="F33" s="82">
        <v>9</v>
      </c>
      <c r="G33" s="82">
        <v>11</v>
      </c>
      <c r="H33" s="82">
        <v>4</v>
      </c>
    </row>
    <row r="34" spans="1:9" ht="18" customHeight="1" x14ac:dyDescent="0.35">
      <c r="A34" s="27"/>
      <c r="B34" s="27" t="s">
        <v>29</v>
      </c>
      <c r="C34" s="28">
        <v>10</v>
      </c>
      <c r="D34" s="28">
        <v>0</v>
      </c>
      <c r="E34" s="484">
        <v>9</v>
      </c>
      <c r="F34" s="82">
        <v>9</v>
      </c>
      <c r="G34" s="82">
        <v>9</v>
      </c>
      <c r="H34" s="82">
        <v>4</v>
      </c>
      <c r="I34" s="14"/>
    </row>
    <row r="35" spans="1:9" ht="18" customHeight="1" x14ac:dyDescent="0.35">
      <c r="A35" s="27"/>
      <c r="B35" s="20"/>
      <c r="C35" s="38"/>
      <c r="D35" s="38"/>
      <c r="E35" s="490"/>
      <c r="F35" s="82"/>
      <c r="G35" s="82"/>
      <c r="H35" s="82"/>
    </row>
    <row r="36" spans="1:9" ht="18" customHeight="1" x14ac:dyDescent="0.3">
      <c r="A36" s="27" t="s">
        <v>66</v>
      </c>
      <c r="B36" s="27" t="s">
        <v>27</v>
      </c>
      <c r="C36" s="28">
        <v>2</v>
      </c>
      <c r="D36" s="28">
        <v>0</v>
      </c>
      <c r="E36" s="484">
        <v>2</v>
      </c>
      <c r="F36" s="506">
        <v>1</v>
      </c>
      <c r="G36" s="28">
        <v>2</v>
      </c>
      <c r="H36" s="28">
        <v>1</v>
      </c>
    </row>
    <row r="37" spans="1:9" ht="18" customHeight="1" x14ac:dyDescent="0.35">
      <c r="A37" s="20"/>
      <c r="B37" s="20" t="s">
        <v>56</v>
      </c>
      <c r="C37" s="28">
        <v>1</v>
      </c>
      <c r="D37" s="28">
        <v>0</v>
      </c>
      <c r="E37" s="484">
        <v>1</v>
      </c>
      <c r="F37" s="484">
        <v>1</v>
      </c>
      <c r="G37" s="484">
        <v>2</v>
      </c>
      <c r="H37" s="82">
        <v>1</v>
      </c>
    </row>
    <row r="38" spans="1:9" ht="18" customHeight="1" x14ac:dyDescent="0.3">
      <c r="A38" s="27"/>
      <c r="B38" s="27" t="s">
        <v>29</v>
      </c>
      <c r="C38" s="28">
        <v>1</v>
      </c>
      <c r="D38" s="28">
        <v>0</v>
      </c>
      <c r="E38" s="484">
        <v>1</v>
      </c>
      <c r="F38" s="28">
        <v>0</v>
      </c>
      <c r="G38" s="28">
        <v>0</v>
      </c>
      <c r="H38" s="28">
        <v>0</v>
      </c>
      <c r="I38" s="14"/>
    </row>
    <row r="39" spans="1:9" ht="18" customHeight="1" x14ac:dyDescent="0.35">
      <c r="A39" s="27"/>
      <c r="B39" s="20"/>
      <c r="C39" s="38"/>
      <c r="D39" s="38"/>
      <c r="E39" s="490"/>
      <c r="F39" s="82"/>
      <c r="G39" s="82"/>
      <c r="H39" s="82"/>
      <c r="I39" s="464"/>
    </row>
    <row r="40" spans="1:9" ht="18" customHeight="1" x14ac:dyDescent="0.3">
      <c r="A40" s="27" t="s">
        <v>387</v>
      </c>
      <c r="B40" s="27" t="s">
        <v>27</v>
      </c>
      <c r="C40" s="28">
        <v>0</v>
      </c>
      <c r="D40" s="28">
        <v>0</v>
      </c>
      <c r="E40" s="484">
        <v>0</v>
      </c>
      <c r="F40" s="506">
        <v>1</v>
      </c>
      <c r="G40" s="28">
        <v>0</v>
      </c>
      <c r="H40" s="28">
        <v>0</v>
      </c>
    </row>
    <row r="41" spans="1:9" ht="18" customHeight="1" x14ac:dyDescent="0.3">
      <c r="A41" s="20" t="s">
        <v>388</v>
      </c>
      <c r="B41" s="20" t="s">
        <v>56</v>
      </c>
      <c r="C41" s="28">
        <v>0</v>
      </c>
      <c r="D41" s="28">
        <v>0</v>
      </c>
      <c r="E41" s="484">
        <v>0</v>
      </c>
      <c r="F41" s="484">
        <v>1</v>
      </c>
      <c r="G41" s="484">
        <v>0</v>
      </c>
      <c r="H41" s="484">
        <v>0</v>
      </c>
    </row>
    <row r="42" spans="1:9" ht="18" customHeight="1" x14ac:dyDescent="0.3">
      <c r="A42" s="27"/>
      <c r="B42" s="27" t="s">
        <v>29</v>
      </c>
      <c r="C42" s="28">
        <v>0</v>
      </c>
      <c r="D42" s="28">
        <v>0</v>
      </c>
      <c r="E42" s="484">
        <v>0</v>
      </c>
      <c r="F42" s="484">
        <v>0</v>
      </c>
      <c r="G42" s="484">
        <v>0</v>
      </c>
      <c r="H42" s="484">
        <v>0</v>
      </c>
      <c r="I42" s="14"/>
    </row>
    <row r="43" spans="1:9" ht="18" customHeight="1" x14ac:dyDescent="0.35">
      <c r="A43" s="27"/>
      <c r="B43" s="20"/>
      <c r="C43" s="38"/>
      <c r="D43" s="38"/>
      <c r="E43" s="490"/>
      <c r="F43" s="82"/>
      <c r="G43" s="82"/>
      <c r="H43" s="82"/>
    </row>
    <row r="44" spans="1:9" ht="18" customHeight="1" x14ac:dyDescent="0.3">
      <c r="A44" s="27" t="s">
        <v>54</v>
      </c>
      <c r="B44" s="27" t="s">
        <v>27</v>
      </c>
      <c r="C44" s="28">
        <v>0</v>
      </c>
      <c r="D44" s="28">
        <v>0</v>
      </c>
      <c r="E44" s="484">
        <v>0</v>
      </c>
      <c r="F44" s="484">
        <v>0</v>
      </c>
      <c r="G44" s="484">
        <v>0</v>
      </c>
      <c r="H44" s="28">
        <v>0</v>
      </c>
    </row>
    <row r="45" spans="1:9" ht="18" customHeight="1" x14ac:dyDescent="0.3">
      <c r="A45" s="20" t="s">
        <v>55</v>
      </c>
      <c r="B45" s="20" t="s">
        <v>56</v>
      </c>
      <c r="C45" s="28">
        <v>0</v>
      </c>
      <c r="D45" s="28">
        <v>0</v>
      </c>
      <c r="E45" s="484">
        <v>0</v>
      </c>
      <c r="F45" s="484">
        <v>0</v>
      </c>
      <c r="G45" s="484">
        <v>0</v>
      </c>
      <c r="H45" s="484">
        <v>0</v>
      </c>
    </row>
    <row r="46" spans="1:9" ht="18" customHeight="1" x14ac:dyDescent="0.3">
      <c r="A46" s="27"/>
      <c r="B46" s="27" t="s">
        <v>29</v>
      </c>
      <c r="C46" s="28">
        <v>0</v>
      </c>
      <c r="D46" s="28">
        <v>0</v>
      </c>
      <c r="E46" s="484">
        <v>0</v>
      </c>
      <c r="F46" s="484">
        <v>0</v>
      </c>
      <c r="G46" s="484">
        <v>0</v>
      </c>
      <c r="H46" s="484">
        <v>0</v>
      </c>
      <c r="I46" s="14"/>
    </row>
    <row r="47" spans="1:9" ht="7.5" customHeight="1" x14ac:dyDescent="0.35">
      <c r="A47" s="42"/>
      <c r="B47" s="42"/>
      <c r="C47" s="312"/>
      <c r="D47" s="312"/>
      <c r="E47" s="500"/>
      <c r="F47" s="465"/>
      <c r="G47" s="465"/>
      <c r="H47" s="465"/>
    </row>
    <row r="48" spans="1:9" ht="7.5" customHeight="1" x14ac:dyDescent="0.3">
      <c r="A48" s="40"/>
      <c r="B48" s="40"/>
      <c r="C48" s="313"/>
      <c r="D48" s="313"/>
      <c r="E48" s="501"/>
    </row>
    <row r="49" spans="1:9" ht="18" customHeight="1" x14ac:dyDescent="0.3">
      <c r="A49" s="45" t="s">
        <v>33</v>
      </c>
      <c r="B49" s="32" t="s">
        <v>57</v>
      </c>
      <c r="C49" s="469">
        <v>275</v>
      </c>
      <c r="D49" s="469">
        <v>245</v>
      </c>
      <c r="E49" s="469">
        <v>233</v>
      </c>
      <c r="F49" s="469">
        <v>193</v>
      </c>
      <c r="G49" s="469">
        <v>259</v>
      </c>
      <c r="H49" s="469">
        <v>110</v>
      </c>
      <c r="I49" s="8"/>
    </row>
    <row r="50" spans="1:9" ht="18" customHeight="1" x14ac:dyDescent="0.3">
      <c r="A50" s="32" t="s">
        <v>35</v>
      </c>
      <c r="B50" s="45" t="s">
        <v>36</v>
      </c>
      <c r="C50" s="470">
        <v>133</v>
      </c>
      <c r="D50" s="470">
        <v>128</v>
      </c>
      <c r="E50" s="470">
        <v>132</v>
      </c>
      <c r="F50" s="470">
        <v>103</v>
      </c>
      <c r="G50" s="470">
        <v>133</v>
      </c>
      <c r="H50" s="470">
        <v>53</v>
      </c>
      <c r="I50" s="8"/>
    </row>
    <row r="51" spans="1:9" ht="18" customHeight="1" x14ac:dyDescent="0.35">
      <c r="A51" s="22"/>
      <c r="B51" s="45" t="s">
        <v>37</v>
      </c>
      <c r="C51" s="470">
        <v>142</v>
      </c>
      <c r="D51" s="470">
        <v>117</v>
      </c>
      <c r="E51" s="470">
        <v>101</v>
      </c>
      <c r="F51" s="470">
        <v>90</v>
      </c>
      <c r="G51" s="470">
        <v>126</v>
      </c>
      <c r="H51" s="470">
        <v>57</v>
      </c>
      <c r="I51" s="464"/>
    </row>
    <row r="52" spans="1:9" ht="7.5" customHeight="1" x14ac:dyDescent="0.3">
      <c r="A52" s="9"/>
      <c r="B52" s="9"/>
      <c r="C52" s="16"/>
      <c r="D52" s="16"/>
      <c r="E52" s="16"/>
      <c r="F52" s="16"/>
      <c r="G52" s="43"/>
      <c r="H52" s="43"/>
      <c r="I52" s="8"/>
    </row>
    <row r="53" spans="1:9" ht="15" customHeight="1" x14ac:dyDescent="0.3"/>
    <row r="54" spans="1:9" ht="16.5" customHeight="1" x14ac:dyDescent="0.3">
      <c r="A54" s="6"/>
      <c r="B54" s="2"/>
      <c r="C54" s="1"/>
      <c r="D54" s="1"/>
      <c r="E54" s="3"/>
      <c r="F54" s="1"/>
      <c r="G54" s="34"/>
      <c r="H54" s="34" t="s">
        <v>38</v>
      </c>
    </row>
    <row r="55" spans="1:9" ht="16.5" customHeight="1" x14ac:dyDescent="0.3">
      <c r="A55" s="6"/>
      <c r="B55" s="6"/>
      <c r="C55" s="7"/>
      <c r="D55" s="7"/>
      <c r="E55" s="7"/>
      <c r="F55" s="7"/>
      <c r="G55" s="35"/>
      <c r="H55" s="35" t="s">
        <v>39</v>
      </c>
    </row>
    <row r="56" spans="1:9" x14ac:dyDescent="0.3">
      <c r="I56" s="464"/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80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EB86-50F0-4C9E-987E-31508B436A72}">
  <sheetPr>
    <tabColor theme="7"/>
    <pageSetUpPr fitToPage="1"/>
  </sheetPr>
  <dimension ref="A1:I56"/>
  <sheetViews>
    <sheetView view="pageBreakPreview" zoomScale="70" zoomScaleSheetLayoutView="70" workbookViewId="0"/>
  </sheetViews>
  <sheetFormatPr defaultColWidth="11.44140625" defaultRowHeight="15.6" x14ac:dyDescent="0.3"/>
  <cols>
    <col min="1" max="1" width="19.33203125" style="1" bestFit="1" customWidth="1"/>
    <col min="2" max="2" width="23" style="1" customWidth="1"/>
    <col min="3" max="8" width="11" style="4" customWidth="1"/>
    <col min="9" max="16384" width="11.44140625" style="1"/>
  </cols>
  <sheetData>
    <row r="1" spans="1:9" ht="18" customHeight="1" x14ac:dyDescent="0.35">
      <c r="A1" s="17" t="s">
        <v>403</v>
      </c>
      <c r="B1" s="45" t="s">
        <v>404</v>
      </c>
      <c r="C1" s="18"/>
      <c r="D1" s="78"/>
      <c r="E1" s="78"/>
      <c r="F1" s="78"/>
      <c r="G1" s="78"/>
      <c r="H1" s="78"/>
    </row>
    <row r="2" spans="1:9" ht="18" customHeight="1" x14ac:dyDescent="0.35">
      <c r="A2" s="19" t="s">
        <v>405</v>
      </c>
      <c r="B2" s="20" t="s">
        <v>406</v>
      </c>
      <c r="C2" s="18"/>
      <c r="D2" s="21"/>
      <c r="E2" s="21"/>
      <c r="F2" s="21"/>
      <c r="G2" s="21"/>
      <c r="H2" s="21"/>
    </row>
    <row r="3" spans="1:9" ht="18" customHeight="1" x14ac:dyDescent="0.35">
      <c r="A3" s="19"/>
      <c r="B3" s="20"/>
      <c r="C3" s="18"/>
      <c r="D3" s="21"/>
      <c r="E3" s="21"/>
      <c r="F3" s="21"/>
      <c r="G3" s="21"/>
      <c r="H3" s="21"/>
    </row>
    <row r="4" spans="1:9" ht="21.75" customHeight="1" x14ac:dyDescent="0.35">
      <c r="A4" s="22"/>
      <c r="B4" s="22"/>
      <c r="C4" s="18"/>
      <c r="D4" s="18"/>
      <c r="E4" s="268"/>
      <c r="F4" s="311"/>
      <c r="G4" s="44"/>
      <c r="H4" s="44" t="s">
        <v>409</v>
      </c>
    </row>
    <row r="5" spans="1:9" ht="18" customHeight="1" x14ac:dyDescent="0.3">
      <c r="A5" s="47" t="s">
        <v>399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9" ht="18" customHeight="1" x14ac:dyDescent="0.35">
      <c r="A6" s="23" t="s">
        <v>400</v>
      </c>
      <c r="B6" s="24" t="s">
        <v>25</v>
      </c>
      <c r="C6" s="461">
        <v>2019</v>
      </c>
      <c r="D6" s="497">
        <v>2020</v>
      </c>
      <c r="E6" s="497">
        <v>2021</v>
      </c>
      <c r="F6" s="505">
        <v>2022</v>
      </c>
      <c r="G6" s="505">
        <v>2023</v>
      </c>
      <c r="H6" s="505">
        <v>2024</v>
      </c>
    </row>
    <row r="7" spans="1:9" ht="7.5" customHeight="1" x14ac:dyDescent="0.35">
      <c r="A7" s="25"/>
      <c r="B7" s="22"/>
      <c r="C7" s="26"/>
      <c r="D7" s="26"/>
      <c r="E7" s="26"/>
    </row>
    <row r="8" spans="1:9" ht="18" customHeight="1" x14ac:dyDescent="0.3">
      <c r="A8" s="27" t="s">
        <v>401</v>
      </c>
      <c r="B8" s="27" t="s">
        <v>27</v>
      </c>
      <c r="C8" s="28">
        <v>0</v>
      </c>
      <c r="D8" s="28">
        <v>1</v>
      </c>
      <c r="E8" s="484">
        <v>0</v>
      </c>
      <c r="F8" s="462">
        <v>1</v>
      </c>
      <c r="G8" s="28">
        <v>0</v>
      </c>
      <c r="H8" s="28">
        <v>0</v>
      </c>
    </row>
    <row r="9" spans="1:9" ht="18" customHeight="1" x14ac:dyDescent="0.35">
      <c r="A9" s="20" t="s">
        <v>402</v>
      </c>
      <c r="B9" s="20" t="s">
        <v>56</v>
      </c>
      <c r="C9" s="28">
        <v>0</v>
      </c>
      <c r="D9" s="28">
        <v>1</v>
      </c>
      <c r="E9" s="484">
        <v>0</v>
      </c>
      <c r="F9" s="85">
        <v>1</v>
      </c>
      <c r="G9" s="484">
        <v>0</v>
      </c>
      <c r="H9" s="484">
        <v>0</v>
      </c>
    </row>
    <row r="10" spans="1:9" ht="18" customHeight="1" x14ac:dyDescent="0.3">
      <c r="A10" s="27"/>
      <c r="B10" s="27" t="s">
        <v>29</v>
      </c>
      <c r="C10" s="28">
        <v>0</v>
      </c>
      <c r="D10" s="28">
        <v>0</v>
      </c>
      <c r="E10" s="484">
        <v>0</v>
      </c>
      <c r="F10" s="484">
        <v>0</v>
      </c>
      <c r="G10" s="484">
        <v>0</v>
      </c>
      <c r="H10" s="484">
        <v>0</v>
      </c>
    </row>
    <row r="11" spans="1:9" ht="18" customHeight="1" x14ac:dyDescent="0.35">
      <c r="A11" s="27"/>
      <c r="B11" s="20"/>
      <c r="C11" s="38"/>
      <c r="D11" s="38"/>
      <c r="E11" s="490"/>
      <c r="F11" s="507"/>
      <c r="G11" s="507"/>
      <c r="H11" s="507"/>
    </row>
    <row r="12" spans="1:9" ht="18" customHeight="1" x14ac:dyDescent="0.35">
      <c r="A12" s="27" t="s">
        <v>68</v>
      </c>
      <c r="B12" s="27" t="s">
        <v>27</v>
      </c>
      <c r="C12" s="28">
        <v>12</v>
      </c>
      <c r="D12" s="28">
        <v>16</v>
      </c>
      <c r="E12" s="484">
        <v>6</v>
      </c>
      <c r="F12" s="507">
        <v>4</v>
      </c>
      <c r="G12" s="28">
        <v>7</v>
      </c>
      <c r="H12" s="28">
        <v>5</v>
      </c>
    </row>
    <row r="13" spans="1:9" ht="18" customHeight="1" x14ac:dyDescent="0.35">
      <c r="A13" s="20"/>
      <c r="B13" s="20" t="s">
        <v>56</v>
      </c>
      <c r="C13" s="28">
        <v>6</v>
      </c>
      <c r="D13" s="28">
        <v>7</v>
      </c>
      <c r="E13" s="484">
        <v>2</v>
      </c>
      <c r="F13" s="507">
        <v>2</v>
      </c>
      <c r="G13" s="484">
        <v>3</v>
      </c>
      <c r="H13" s="484">
        <v>2</v>
      </c>
    </row>
    <row r="14" spans="1:9" ht="18" customHeight="1" x14ac:dyDescent="0.35">
      <c r="A14" s="27"/>
      <c r="B14" s="27" t="s">
        <v>29</v>
      </c>
      <c r="C14" s="28">
        <v>6</v>
      </c>
      <c r="D14" s="28">
        <v>9</v>
      </c>
      <c r="E14" s="484">
        <v>4</v>
      </c>
      <c r="F14" s="507">
        <v>2</v>
      </c>
      <c r="G14" s="484">
        <v>4</v>
      </c>
      <c r="H14" s="484">
        <v>3</v>
      </c>
    </row>
    <row r="15" spans="1:9" ht="18" customHeight="1" x14ac:dyDescent="0.35">
      <c r="A15" s="27"/>
      <c r="B15" s="20"/>
      <c r="C15" s="38"/>
      <c r="D15" s="38"/>
      <c r="E15" s="490"/>
      <c r="F15" s="507"/>
      <c r="G15" s="507"/>
      <c r="H15" s="507"/>
      <c r="I15" s="464"/>
    </row>
    <row r="16" spans="1:9" ht="18" customHeight="1" x14ac:dyDescent="0.3">
      <c r="A16" s="27" t="s">
        <v>61</v>
      </c>
      <c r="B16" s="27" t="s">
        <v>27</v>
      </c>
      <c r="C16" s="28">
        <v>80</v>
      </c>
      <c r="D16" s="28">
        <v>112</v>
      </c>
      <c r="E16" s="484">
        <v>65</v>
      </c>
      <c r="F16" s="508">
        <v>42</v>
      </c>
      <c r="G16" s="28">
        <v>71</v>
      </c>
      <c r="H16" s="28">
        <v>42</v>
      </c>
    </row>
    <row r="17" spans="1:9" ht="18" customHeight="1" x14ac:dyDescent="0.35">
      <c r="A17" s="20"/>
      <c r="B17" s="20" t="s">
        <v>56</v>
      </c>
      <c r="C17" s="28">
        <v>38</v>
      </c>
      <c r="D17" s="28">
        <v>57</v>
      </c>
      <c r="E17" s="484">
        <v>35</v>
      </c>
      <c r="F17" s="507">
        <v>22</v>
      </c>
      <c r="G17" s="484">
        <v>35</v>
      </c>
      <c r="H17" s="484">
        <v>22</v>
      </c>
    </row>
    <row r="18" spans="1:9" ht="18" customHeight="1" x14ac:dyDescent="0.35">
      <c r="A18" s="27"/>
      <c r="B18" s="27" t="s">
        <v>29</v>
      </c>
      <c r="C18" s="28">
        <v>42</v>
      </c>
      <c r="D18" s="28">
        <v>55</v>
      </c>
      <c r="E18" s="484">
        <v>30</v>
      </c>
      <c r="F18" s="507">
        <v>20</v>
      </c>
      <c r="G18" s="484">
        <v>36</v>
      </c>
      <c r="H18" s="484">
        <v>20</v>
      </c>
    </row>
    <row r="19" spans="1:9" ht="18" customHeight="1" x14ac:dyDescent="0.35">
      <c r="A19" s="20"/>
      <c r="B19" s="27"/>
      <c r="C19" s="38"/>
      <c r="D19" s="38"/>
      <c r="E19" s="484"/>
      <c r="F19" s="507"/>
      <c r="G19" s="507"/>
      <c r="H19" s="507"/>
    </row>
    <row r="20" spans="1:9" ht="18" customHeight="1" x14ac:dyDescent="0.3">
      <c r="A20" s="27" t="s">
        <v>62</v>
      </c>
      <c r="B20" s="27" t="s">
        <v>27</v>
      </c>
      <c r="C20" s="28">
        <v>192</v>
      </c>
      <c r="D20" s="28">
        <v>236</v>
      </c>
      <c r="E20" s="484">
        <v>175</v>
      </c>
      <c r="F20" s="508">
        <v>164</v>
      </c>
      <c r="G20" s="28">
        <v>194</v>
      </c>
      <c r="H20" s="28">
        <v>109</v>
      </c>
    </row>
    <row r="21" spans="1:9" ht="18" customHeight="1" x14ac:dyDescent="0.35">
      <c r="A21" s="20"/>
      <c r="B21" s="20" t="s">
        <v>56</v>
      </c>
      <c r="C21" s="28">
        <v>95</v>
      </c>
      <c r="D21" s="28">
        <v>124</v>
      </c>
      <c r="E21" s="484">
        <v>86</v>
      </c>
      <c r="F21" s="507">
        <v>85</v>
      </c>
      <c r="G21" s="484">
        <v>102</v>
      </c>
      <c r="H21" s="484">
        <v>58</v>
      </c>
    </row>
    <row r="22" spans="1:9" ht="18" customHeight="1" x14ac:dyDescent="0.35">
      <c r="A22" s="20"/>
      <c r="B22" s="27" t="s">
        <v>29</v>
      </c>
      <c r="C22" s="28">
        <v>97</v>
      </c>
      <c r="D22" s="28">
        <v>112</v>
      </c>
      <c r="E22" s="484">
        <v>89</v>
      </c>
      <c r="F22" s="507">
        <v>79</v>
      </c>
      <c r="G22" s="484">
        <v>92</v>
      </c>
      <c r="H22" s="484">
        <v>51</v>
      </c>
    </row>
    <row r="23" spans="1:9" ht="18" customHeight="1" x14ac:dyDescent="0.35">
      <c r="A23" s="32"/>
      <c r="B23" s="20"/>
      <c r="C23" s="28"/>
      <c r="D23" s="28"/>
      <c r="E23" s="490"/>
      <c r="F23" s="507"/>
      <c r="G23" s="507"/>
      <c r="H23" s="507"/>
    </row>
    <row r="24" spans="1:9" ht="18" customHeight="1" x14ac:dyDescent="0.3">
      <c r="A24" s="27" t="s">
        <v>63</v>
      </c>
      <c r="B24" s="27" t="s">
        <v>27</v>
      </c>
      <c r="C24" s="28">
        <v>267</v>
      </c>
      <c r="D24" s="28">
        <v>261</v>
      </c>
      <c r="E24" s="484">
        <v>295</v>
      </c>
      <c r="F24" s="508">
        <v>220</v>
      </c>
      <c r="G24" s="28">
        <v>259</v>
      </c>
      <c r="H24" s="28">
        <v>145</v>
      </c>
      <c r="I24" s="14"/>
    </row>
    <row r="25" spans="1:9" ht="18" customHeight="1" x14ac:dyDescent="0.35">
      <c r="A25" s="20"/>
      <c r="B25" s="20" t="s">
        <v>56</v>
      </c>
      <c r="C25" s="28">
        <v>148</v>
      </c>
      <c r="D25" s="28">
        <v>138</v>
      </c>
      <c r="E25" s="484">
        <v>140</v>
      </c>
      <c r="F25" s="507">
        <v>115</v>
      </c>
      <c r="G25" s="507">
        <v>138</v>
      </c>
      <c r="H25" s="507">
        <v>79</v>
      </c>
    </row>
    <row r="26" spans="1:9" ht="18" customHeight="1" x14ac:dyDescent="0.35">
      <c r="A26" s="27"/>
      <c r="B26" s="27" t="s">
        <v>29</v>
      </c>
      <c r="C26" s="28">
        <v>119</v>
      </c>
      <c r="D26" s="28">
        <v>123</v>
      </c>
      <c r="E26" s="484">
        <v>155</v>
      </c>
      <c r="F26" s="507">
        <v>105</v>
      </c>
      <c r="G26" s="507">
        <v>121</v>
      </c>
      <c r="H26" s="507">
        <v>66</v>
      </c>
    </row>
    <row r="27" spans="1:9" ht="18" customHeight="1" x14ac:dyDescent="0.35">
      <c r="A27" s="27"/>
      <c r="B27" s="20"/>
      <c r="C27" s="38"/>
      <c r="D27" s="38"/>
      <c r="E27" s="490"/>
      <c r="F27" s="507"/>
      <c r="G27" s="507"/>
      <c r="H27" s="507"/>
      <c r="I27" s="464"/>
    </row>
    <row r="28" spans="1:9" ht="18" customHeight="1" x14ac:dyDescent="0.3">
      <c r="A28" s="27" t="s">
        <v>64</v>
      </c>
      <c r="B28" s="27" t="s">
        <v>27</v>
      </c>
      <c r="C28" s="28">
        <v>147</v>
      </c>
      <c r="D28" s="28">
        <v>144</v>
      </c>
      <c r="E28" s="484">
        <v>198</v>
      </c>
      <c r="F28" s="508">
        <v>162</v>
      </c>
      <c r="G28" s="28">
        <v>159</v>
      </c>
      <c r="H28" s="28">
        <v>89</v>
      </c>
    </row>
    <row r="29" spans="1:9" ht="18" customHeight="1" x14ac:dyDescent="0.35">
      <c r="A29" s="20"/>
      <c r="B29" s="20" t="s">
        <v>56</v>
      </c>
      <c r="C29" s="28">
        <v>75</v>
      </c>
      <c r="D29" s="28">
        <v>73</v>
      </c>
      <c r="E29" s="484">
        <v>116</v>
      </c>
      <c r="F29" s="507">
        <v>84</v>
      </c>
      <c r="G29" s="507">
        <v>84</v>
      </c>
      <c r="H29" s="507">
        <v>48</v>
      </c>
    </row>
    <row r="30" spans="1:9" ht="18" customHeight="1" x14ac:dyDescent="0.35">
      <c r="A30" s="27"/>
      <c r="B30" s="27" t="s">
        <v>29</v>
      </c>
      <c r="C30" s="28">
        <v>72</v>
      </c>
      <c r="D30" s="28">
        <v>71</v>
      </c>
      <c r="E30" s="484">
        <v>82</v>
      </c>
      <c r="F30" s="507">
        <v>78</v>
      </c>
      <c r="G30" s="507">
        <v>75</v>
      </c>
      <c r="H30" s="507">
        <v>41</v>
      </c>
      <c r="I30" s="14"/>
    </row>
    <row r="31" spans="1:9" ht="18" customHeight="1" x14ac:dyDescent="0.35">
      <c r="A31" s="27"/>
      <c r="B31" s="20"/>
      <c r="C31" s="38"/>
      <c r="D31" s="38"/>
      <c r="E31" s="490"/>
      <c r="F31" s="507"/>
      <c r="G31" s="507"/>
      <c r="H31" s="507"/>
    </row>
    <row r="32" spans="1:9" ht="18" customHeight="1" x14ac:dyDescent="0.3">
      <c r="A32" s="27" t="s">
        <v>65</v>
      </c>
      <c r="B32" s="27" t="s">
        <v>27</v>
      </c>
      <c r="C32" s="28">
        <v>55</v>
      </c>
      <c r="D32" s="28">
        <v>40</v>
      </c>
      <c r="E32" s="484">
        <v>57</v>
      </c>
      <c r="F32" s="508">
        <v>51</v>
      </c>
      <c r="G32" s="28">
        <v>50</v>
      </c>
      <c r="H32" s="28">
        <v>28</v>
      </c>
    </row>
    <row r="33" spans="1:9" ht="18" customHeight="1" x14ac:dyDescent="0.35">
      <c r="A33" s="20"/>
      <c r="B33" s="20" t="s">
        <v>56</v>
      </c>
      <c r="C33" s="28">
        <v>23</v>
      </c>
      <c r="D33" s="28">
        <v>22</v>
      </c>
      <c r="E33" s="484">
        <v>32</v>
      </c>
      <c r="F33" s="507">
        <v>27</v>
      </c>
      <c r="G33" s="507">
        <v>26</v>
      </c>
      <c r="H33" s="507">
        <v>15</v>
      </c>
    </row>
    <row r="34" spans="1:9" ht="18" customHeight="1" x14ac:dyDescent="0.35">
      <c r="A34" s="27"/>
      <c r="B34" s="27" t="s">
        <v>29</v>
      </c>
      <c r="C34" s="28">
        <v>32</v>
      </c>
      <c r="D34" s="28">
        <v>18</v>
      </c>
      <c r="E34" s="484">
        <v>25</v>
      </c>
      <c r="F34" s="507">
        <v>24</v>
      </c>
      <c r="G34" s="507">
        <v>24</v>
      </c>
      <c r="H34" s="507">
        <v>13</v>
      </c>
      <c r="I34" s="14"/>
    </row>
    <row r="35" spans="1:9" ht="18" customHeight="1" x14ac:dyDescent="0.35">
      <c r="A35" s="27"/>
      <c r="B35" s="20"/>
      <c r="C35" s="38"/>
      <c r="D35" s="38"/>
      <c r="E35" s="490"/>
      <c r="F35" s="507"/>
      <c r="G35" s="507"/>
      <c r="H35" s="507"/>
    </row>
    <row r="36" spans="1:9" ht="18" customHeight="1" x14ac:dyDescent="0.3">
      <c r="A36" s="27" t="s">
        <v>66</v>
      </c>
      <c r="B36" s="27" t="s">
        <v>27</v>
      </c>
      <c r="C36" s="28">
        <v>3</v>
      </c>
      <c r="D36" s="28">
        <v>2</v>
      </c>
      <c r="E36" s="484">
        <v>5</v>
      </c>
      <c r="F36" s="508">
        <v>4</v>
      </c>
      <c r="G36" s="28">
        <v>4</v>
      </c>
      <c r="H36" s="28">
        <v>2</v>
      </c>
    </row>
    <row r="37" spans="1:9" ht="18" customHeight="1" x14ac:dyDescent="0.35">
      <c r="A37" s="20"/>
      <c r="B37" s="20" t="s">
        <v>56</v>
      </c>
      <c r="C37" s="28">
        <v>2</v>
      </c>
      <c r="D37" s="28">
        <v>1</v>
      </c>
      <c r="E37" s="484">
        <v>4</v>
      </c>
      <c r="F37" s="507">
        <v>2</v>
      </c>
      <c r="G37" s="507">
        <v>3</v>
      </c>
      <c r="H37" s="507">
        <v>1</v>
      </c>
    </row>
    <row r="38" spans="1:9" ht="18" customHeight="1" x14ac:dyDescent="0.35">
      <c r="A38" s="27"/>
      <c r="B38" s="27" t="s">
        <v>29</v>
      </c>
      <c r="C38" s="28">
        <v>1</v>
      </c>
      <c r="D38" s="28">
        <v>1</v>
      </c>
      <c r="E38" s="484">
        <v>1</v>
      </c>
      <c r="F38" s="507">
        <v>2</v>
      </c>
      <c r="G38" s="507">
        <v>1</v>
      </c>
      <c r="H38" s="507">
        <v>1</v>
      </c>
      <c r="I38" s="14"/>
    </row>
    <row r="39" spans="1:9" ht="18" customHeight="1" x14ac:dyDescent="0.35">
      <c r="A39" s="27"/>
      <c r="B39" s="20"/>
      <c r="C39" s="38"/>
      <c r="D39" s="38"/>
      <c r="E39" s="490"/>
      <c r="F39" s="507"/>
      <c r="G39" s="507"/>
      <c r="H39" s="507"/>
      <c r="I39" s="464"/>
    </row>
    <row r="40" spans="1:9" ht="18" customHeight="1" x14ac:dyDescent="0.3">
      <c r="A40" s="27" t="s">
        <v>387</v>
      </c>
      <c r="B40" s="27" t="s">
        <v>27</v>
      </c>
      <c r="C40" s="28">
        <v>0</v>
      </c>
      <c r="D40" s="28">
        <v>3</v>
      </c>
      <c r="E40" s="484">
        <v>0</v>
      </c>
      <c r="F40" s="508">
        <v>1</v>
      </c>
      <c r="G40" s="28">
        <v>2</v>
      </c>
      <c r="H40" s="28">
        <v>1</v>
      </c>
    </row>
    <row r="41" spans="1:9" ht="18" customHeight="1" x14ac:dyDescent="0.35">
      <c r="A41" s="20" t="s">
        <v>388</v>
      </c>
      <c r="B41" s="20" t="s">
        <v>56</v>
      </c>
      <c r="C41" s="28">
        <v>0</v>
      </c>
      <c r="D41" s="28">
        <v>2</v>
      </c>
      <c r="E41" s="484">
        <v>0</v>
      </c>
      <c r="F41" s="507">
        <v>1</v>
      </c>
      <c r="G41" s="507">
        <v>1</v>
      </c>
      <c r="H41" s="507">
        <v>1</v>
      </c>
    </row>
    <row r="42" spans="1:9" ht="18" customHeight="1" x14ac:dyDescent="0.35">
      <c r="A42" s="27"/>
      <c r="B42" s="27" t="s">
        <v>29</v>
      </c>
      <c r="C42" s="28">
        <v>0</v>
      </c>
      <c r="D42" s="28">
        <v>1</v>
      </c>
      <c r="E42" s="484">
        <v>0</v>
      </c>
      <c r="F42" s="484">
        <v>0</v>
      </c>
      <c r="G42" s="507">
        <v>1</v>
      </c>
      <c r="H42" s="484">
        <v>0</v>
      </c>
      <c r="I42" s="14"/>
    </row>
    <row r="43" spans="1:9" ht="18" customHeight="1" x14ac:dyDescent="0.35">
      <c r="A43" s="27"/>
      <c r="B43" s="20"/>
      <c r="C43" s="38"/>
      <c r="D43" s="38"/>
      <c r="E43" s="490"/>
      <c r="F43" s="507"/>
      <c r="G43" s="507"/>
      <c r="H43" s="507"/>
    </row>
    <row r="44" spans="1:9" ht="18" customHeight="1" x14ac:dyDescent="0.3">
      <c r="A44" s="27" t="s">
        <v>54</v>
      </c>
      <c r="B44" s="27" t="s">
        <v>27</v>
      </c>
      <c r="C44" s="28">
        <v>1</v>
      </c>
      <c r="D44" s="28">
        <v>3</v>
      </c>
      <c r="E44" s="484">
        <v>1</v>
      </c>
      <c r="F44" s="508">
        <v>8</v>
      </c>
      <c r="G44" s="28">
        <v>4</v>
      </c>
      <c r="H44" s="28">
        <v>2</v>
      </c>
    </row>
    <row r="45" spans="1:9" ht="18" customHeight="1" x14ac:dyDescent="0.35">
      <c r="A45" s="20" t="s">
        <v>55</v>
      </c>
      <c r="B45" s="20" t="s">
        <v>56</v>
      </c>
      <c r="C45" s="28">
        <v>1</v>
      </c>
      <c r="D45" s="28">
        <v>2</v>
      </c>
      <c r="E45" s="484">
        <v>1</v>
      </c>
      <c r="F45" s="507">
        <v>4</v>
      </c>
      <c r="G45" s="507">
        <v>3</v>
      </c>
      <c r="H45" s="507">
        <v>1</v>
      </c>
    </row>
    <row r="46" spans="1:9" ht="18" customHeight="1" x14ac:dyDescent="0.35">
      <c r="A46" s="27"/>
      <c r="B46" s="27" t="s">
        <v>29</v>
      </c>
      <c r="C46" s="28">
        <v>0</v>
      </c>
      <c r="D46" s="28">
        <v>1</v>
      </c>
      <c r="E46" s="484">
        <v>0</v>
      </c>
      <c r="F46" s="507">
        <v>4</v>
      </c>
      <c r="G46" s="507">
        <v>1</v>
      </c>
      <c r="H46" s="507">
        <v>1</v>
      </c>
      <c r="I46" s="14"/>
    </row>
    <row r="47" spans="1:9" ht="7.5" customHeight="1" x14ac:dyDescent="0.3">
      <c r="A47" s="42"/>
      <c r="B47" s="42"/>
      <c r="C47" s="312"/>
      <c r="D47" s="312"/>
      <c r="E47" s="500"/>
      <c r="F47" s="76"/>
      <c r="G47" s="76"/>
      <c r="H47" s="76"/>
    </row>
    <row r="48" spans="1:9" ht="7.5" customHeight="1" x14ac:dyDescent="0.3">
      <c r="A48" s="40"/>
      <c r="B48" s="40"/>
      <c r="C48" s="313"/>
      <c r="D48" s="313"/>
      <c r="E48" s="501"/>
    </row>
    <row r="49" spans="1:9" ht="18" customHeight="1" x14ac:dyDescent="0.3">
      <c r="A49" s="45" t="s">
        <v>33</v>
      </c>
      <c r="B49" s="32" t="s">
        <v>57</v>
      </c>
      <c r="C49" s="469">
        <v>757</v>
      </c>
      <c r="D49" s="469">
        <v>818</v>
      </c>
      <c r="E49" s="469">
        <v>802</v>
      </c>
      <c r="F49" s="469">
        <v>657</v>
      </c>
      <c r="G49" s="469">
        <v>750</v>
      </c>
      <c r="H49" s="469">
        <v>423</v>
      </c>
      <c r="I49" s="8"/>
    </row>
    <row r="50" spans="1:9" ht="18" customHeight="1" x14ac:dyDescent="0.3">
      <c r="A50" s="32" t="s">
        <v>35</v>
      </c>
      <c r="B50" s="45" t="s">
        <v>36</v>
      </c>
      <c r="C50" s="470">
        <v>388</v>
      </c>
      <c r="D50" s="470">
        <v>427</v>
      </c>
      <c r="E50" s="470">
        <v>416</v>
      </c>
      <c r="F50" s="470">
        <v>343</v>
      </c>
      <c r="G50" s="470">
        <v>395</v>
      </c>
      <c r="H50" s="470">
        <v>227</v>
      </c>
      <c r="I50" s="8"/>
    </row>
    <row r="51" spans="1:9" ht="18" customHeight="1" x14ac:dyDescent="0.35">
      <c r="A51" s="22"/>
      <c r="B51" s="45" t="s">
        <v>37</v>
      </c>
      <c r="C51" s="470">
        <v>369</v>
      </c>
      <c r="D51" s="470">
        <v>391</v>
      </c>
      <c r="E51" s="470">
        <v>386</v>
      </c>
      <c r="F51" s="470">
        <v>314</v>
      </c>
      <c r="G51" s="470">
        <v>355</v>
      </c>
      <c r="H51" s="470">
        <v>196</v>
      </c>
      <c r="I51" s="464"/>
    </row>
    <row r="52" spans="1:9" ht="7.5" customHeight="1" x14ac:dyDescent="0.3">
      <c r="A52" s="9"/>
      <c r="B52" s="9"/>
      <c r="C52" s="16"/>
      <c r="D52" s="16"/>
      <c r="E52" s="16"/>
      <c r="F52" s="16"/>
      <c r="G52" s="43"/>
      <c r="H52" s="43"/>
      <c r="I52" s="8"/>
    </row>
    <row r="53" spans="1:9" ht="15" customHeight="1" x14ac:dyDescent="0.3"/>
    <row r="54" spans="1:9" ht="16.5" customHeight="1" x14ac:dyDescent="0.3">
      <c r="A54" s="6"/>
      <c r="B54" s="2"/>
      <c r="C54" s="1"/>
      <c r="D54" s="1"/>
      <c r="E54" s="3"/>
      <c r="F54" s="1"/>
      <c r="G54" s="34"/>
      <c r="H54" s="34" t="s">
        <v>38</v>
      </c>
    </row>
    <row r="55" spans="1:9" ht="16.5" customHeight="1" x14ac:dyDescent="0.3">
      <c r="A55" s="6"/>
      <c r="B55" s="6"/>
      <c r="C55" s="7"/>
      <c r="D55" s="7"/>
      <c r="E55" s="7"/>
      <c r="F55" s="7"/>
      <c r="G55" s="35"/>
      <c r="H55" s="35" t="s">
        <v>39</v>
      </c>
    </row>
    <row r="56" spans="1:9" x14ac:dyDescent="0.3">
      <c r="I56" s="464"/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80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05AB-4526-468C-A659-E141B5C118A6}">
  <sheetPr>
    <tabColor theme="7"/>
    <pageSetUpPr fitToPage="1"/>
  </sheetPr>
  <dimension ref="A1:N58"/>
  <sheetViews>
    <sheetView view="pageBreakPreview" zoomScale="80" zoomScaleSheetLayoutView="80" workbookViewId="0">
      <selection activeCell="I1" sqref="I1:J1048576"/>
    </sheetView>
  </sheetViews>
  <sheetFormatPr defaultColWidth="11.44140625" defaultRowHeight="15.6" x14ac:dyDescent="0.3"/>
  <cols>
    <col min="1" max="1" width="19.33203125" style="1" bestFit="1" customWidth="1"/>
    <col min="2" max="2" width="23.33203125" style="1" customWidth="1"/>
    <col min="3" max="8" width="11" style="4" customWidth="1"/>
    <col min="9" max="9" width="13.109375" style="1" customWidth="1"/>
    <col min="10" max="16384" width="11.44140625" style="1"/>
  </cols>
  <sheetData>
    <row r="1" spans="1:14" ht="18" customHeight="1" x14ac:dyDescent="0.35">
      <c r="A1" s="17" t="s">
        <v>410</v>
      </c>
      <c r="B1" s="45" t="s">
        <v>411</v>
      </c>
      <c r="C1" s="18"/>
      <c r="D1" s="78"/>
      <c r="E1" s="78"/>
      <c r="F1" s="78"/>
      <c r="G1" s="78"/>
      <c r="H1" s="78"/>
    </row>
    <row r="2" spans="1:14" ht="18" customHeight="1" x14ac:dyDescent="0.35">
      <c r="A2" s="19" t="s">
        <v>412</v>
      </c>
      <c r="B2" s="20" t="s">
        <v>413</v>
      </c>
      <c r="C2" s="18"/>
      <c r="D2" s="21"/>
      <c r="E2" s="21"/>
      <c r="F2" s="21"/>
      <c r="G2" s="21"/>
      <c r="H2" s="21"/>
    </row>
    <row r="3" spans="1:14" ht="18" customHeight="1" x14ac:dyDescent="0.35">
      <c r="A3" s="19"/>
      <c r="B3" s="20"/>
      <c r="C3" s="18"/>
      <c r="D3" s="21"/>
      <c r="E3" s="21"/>
      <c r="F3" s="21"/>
      <c r="G3" s="21"/>
      <c r="H3" s="21"/>
    </row>
    <row r="4" spans="1:14" ht="21.75" customHeight="1" x14ac:dyDescent="0.35">
      <c r="A4" s="22"/>
      <c r="B4" s="22"/>
      <c r="C4" s="18"/>
      <c r="D4" s="18"/>
      <c r="E4" s="268"/>
      <c r="F4" s="311"/>
      <c r="G4" s="44"/>
      <c r="H4" s="44" t="s">
        <v>414</v>
      </c>
    </row>
    <row r="5" spans="1:14" ht="18" customHeight="1" x14ac:dyDescent="0.3">
      <c r="A5" s="47" t="s">
        <v>399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14" ht="18" customHeight="1" x14ac:dyDescent="0.3">
      <c r="A6" s="23" t="s">
        <v>400</v>
      </c>
      <c r="B6" s="24" t="s">
        <v>25</v>
      </c>
      <c r="C6" s="461">
        <v>2019</v>
      </c>
      <c r="D6" s="461">
        <v>2020</v>
      </c>
      <c r="E6" s="461">
        <v>2021</v>
      </c>
      <c r="F6" s="474">
        <v>2022</v>
      </c>
      <c r="G6" s="474">
        <v>2023</v>
      </c>
      <c r="H6" s="474">
        <v>2024</v>
      </c>
    </row>
    <row r="7" spans="1:14" ht="7.5" customHeight="1" x14ac:dyDescent="0.35">
      <c r="A7" s="25"/>
      <c r="B7" s="22"/>
      <c r="C7" s="26"/>
      <c r="D7" s="26"/>
      <c r="E7" s="26"/>
    </row>
    <row r="8" spans="1:14" ht="18" customHeight="1" x14ac:dyDescent="0.3">
      <c r="A8" s="27" t="s">
        <v>401</v>
      </c>
      <c r="B8" s="27" t="s">
        <v>27</v>
      </c>
      <c r="C8" s="28">
        <v>1</v>
      </c>
      <c r="D8" s="28">
        <v>5</v>
      </c>
      <c r="E8" s="484">
        <v>7</v>
      </c>
      <c r="F8" s="484">
        <v>3</v>
      </c>
      <c r="G8" s="28">
        <v>3</v>
      </c>
      <c r="H8" s="28">
        <v>3</v>
      </c>
      <c r="J8" s="13"/>
      <c r="K8" s="13"/>
      <c r="L8" s="13"/>
      <c r="M8" s="13"/>
      <c r="N8" s="13"/>
    </row>
    <row r="9" spans="1:14" ht="18" customHeight="1" x14ac:dyDescent="0.3">
      <c r="A9" s="20" t="s">
        <v>402</v>
      </c>
      <c r="B9" s="20" t="s">
        <v>56</v>
      </c>
      <c r="C9" s="28">
        <v>0</v>
      </c>
      <c r="D9" s="28">
        <v>4</v>
      </c>
      <c r="E9" s="484">
        <v>5</v>
      </c>
      <c r="F9" s="484">
        <v>2</v>
      </c>
      <c r="G9" s="484">
        <v>2</v>
      </c>
      <c r="H9" s="484">
        <v>2</v>
      </c>
      <c r="J9" s="13"/>
      <c r="K9" s="13"/>
      <c r="L9" s="13"/>
      <c r="M9" s="13"/>
      <c r="N9" s="13"/>
    </row>
    <row r="10" spans="1:14" ht="18" customHeight="1" x14ac:dyDescent="0.3">
      <c r="A10" s="27"/>
      <c r="B10" s="27" t="s">
        <v>29</v>
      </c>
      <c r="C10" s="28">
        <v>1</v>
      </c>
      <c r="D10" s="28">
        <v>1</v>
      </c>
      <c r="E10" s="484">
        <v>2</v>
      </c>
      <c r="F10" s="484">
        <v>1</v>
      </c>
      <c r="G10" s="484">
        <v>1</v>
      </c>
      <c r="H10" s="484">
        <v>1</v>
      </c>
      <c r="J10" s="13"/>
      <c r="K10" s="13"/>
      <c r="L10" s="13"/>
      <c r="M10" s="13"/>
      <c r="N10" s="13"/>
    </row>
    <row r="11" spans="1:14" ht="18" customHeight="1" x14ac:dyDescent="0.3">
      <c r="A11" s="27"/>
      <c r="B11" s="20"/>
      <c r="C11" s="38"/>
      <c r="D11" s="38"/>
      <c r="E11" s="490"/>
      <c r="F11" s="490"/>
      <c r="G11" s="490"/>
      <c r="H11" s="490"/>
    </row>
    <row r="12" spans="1:14" ht="18" customHeight="1" x14ac:dyDescent="0.3">
      <c r="A12" s="27" t="s">
        <v>68</v>
      </c>
      <c r="B12" s="27" t="s">
        <v>27</v>
      </c>
      <c r="C12" s="28">
        <v>154</v>
      </c>
      <c r="D12" s="28">
        <v>110</v>
      </c>
      <c r="E12" s="484">
        <v>124</v>
      </c>
      <c r="F12" s="484">
        <v>125</v>
      </c>
      <c r="G12" s="28">
        <v>131</v>
      </c>
      <c r="H12" s="28">
        <v>115</v>
      </c>
      <c r="J12" s="13"/>
      <c r="K12" s="13"/>
      <c r="L12" s="13"/>
      <c r="M12" s="13"/>
      <c r="N12" s="13"/>
    </row>
    <row r="13" spans="1:14" ht="18" customHeight="1" x14ac:dyDescent="0.3">
      <c r="A13" s="20"/>
      <c r="B13" s="20" t="s">
        <v>56</v>
      </c>
      <c r="C13" s="28">
        <v>82</v>
      </c>
      <c r="D13" s="28">
        <v>46</v>
      </c>
      <c r="E13" s="484">
        <v>67</v>
      </c>
      <c r="F13" s="484">
        <v>70</v>
      </c>
      <c r="G13" s="484">
        <v>66</v>
      </c>
      <c r="H13" s="484">
        <v>58</v>
      </c>
      <c r="J13" s="13"/>
      <c r="K13" s="13"/>
      <c r="L13" s="13"/>
      <c r="M13" s="13"/>
      <c r="N13" s="13"/>
    </row>
    <row r="14" spans="1:14" ht="18" customHeight="1" x14ac:dyDescent="0.3">
      <c r="A14" s="27"/>
      <c r="B14" s="27" t="s">
        <v>29</v>
      </c>
      <c r="C14" s="28">
        <v>72</v>
      </c>
      <c r="D14" s="28">
        <v>64</v>
      </c>
      <c r="E14" s="484">
        <v>57</v>
      </c>
      <c r="F14" s="484">
        <v>55</v>
      </c>
      <c r="G14" s="484">
        <v>65</v>
      </c>
      <c r="H14" s="484">
        <v>57</v>
      </c>
      <c r="J14" s="13"/>
      <c r="K14" s="13"/>
      <c r="L14" s="13"/>
      <c r="M14" s="13"/>
      <c r="N14" s="13"/>
    </row>
    <row r="15" spans="1:14" ht="18" customHeight="1" x14ac:dyDescent="0.3">
      <c r="A15" s="27"/>
      <c r="B15" s="20"/>
      <c r="C15" s="38"/>
      <c r="D15" s="38"/>
      <c r="E15" s="490"/>
      <c r="F15" s="490"/>
      <c r="G15" s="490"/>
      <c r="H15" s="490"/>
    </row>
    <row r="16" spans="1:14" ht="18" customHeight="1" x14ac:dyDescent="0.3">
      <c r="A16" s="27" t="s">
        <v>61</v>
      </c>
      <c r="B16" s="27" t="s">
        <v>27</v>
      </c>
      <c r="C16" s="28">
        <v>658</v>
      </c>
      <c r="D16" s="28">
        <v>717</v>
      </c>
      <c r="E16" s="484">
        <v>725</v>
      </c>
      <c r="F16" s="484">
        <v>683</v>
      </c>
      <c r="G16" s="28">
        <v>680</v>
      </c>
      <c r="H16" s="28">
        <v>601</v>
      </c>
      <c r="J16" s="13"/>
      <c r="K16" s="13"/>
      <c r="L16" s="13"/>
      <c r="M16" s="13"/>
      <c r="N16" s="13"/>
    </row>
    <row r="17" spans="1:14" ht="18" customHeight="1" x14ac:dyDescent="0.3">
      <c r="A17" s="20"/>
      <c r="B17" s="20" t="s">
        <v>56</v>
      </c>
      <c r="C17" s="28">
        <v>342</v>
      </c>
      <c r="D17" s="28">
        <v>366</v>
      </c>
      <c r="E17" s="484">
        <v>358</v>
      </c>
      <c r="F17" s="484">
        <v>354</v>
      </c>
      <c r="G17" s="484">
        <v>347</v>
      </c>
      <c r="H17" s="484">
        <v>306</v>
      </c>
      <c r="J17" s="13"/>
      <c r="K17" s="13"/>
      <c r="L17" s="13"/>
      <c r="M17" s="13"/>
      <c r="N17" s="13"/>
    </row>
    <row r="18" spans="1:14" ht="18" customHeight="1" x14ac:dyDescent="0.3">
      <c r="A18" s="27"/>
      <c r="B18" s="27" t="s">
        <v>29</v>
      </c>
      <c r="C18" s="28">
        <v>316</v>
      </c>
      <c r="D18" s="28">
        <v>351</v>
      </c>
      <c r="E18" s="484">
        <v>367</v>
      </c>
      <c r="F18" s="484">
        <v>329</v>
      </c>
      <c r="G18" s="484">
        <v>333</v>
      </c>
      <c r="H18" s="484">
        <v>295</v>
      </c>
      <c r="I18" s="14"/>
      <c r="J18" s="13"/>
      <c r="K18" s="13"/>
      <c r="L18" s="13"/>
      <c r="M18" s="13"/>
      <c r="N18" s="13"/>
    </row>
    <row r="19" spans="1:14" ht="18" customHeight="1" x14ac:dyDescent="0.3">
      <c r="A19" s="20"/>
      <c r="B19" s="27"/>
      <c r="C19" s="38"/>
      <c r="D19" s="38"/>
      <c r="E19" s="484"/>
      <c r="F19" s="484"/>
      <c r="G19" s="484"/>
      <c r="H19" s="484"/>
    </row>
    <row r="20" spans="1:14" ht="18" customHeight="1" x14ac:dyDescent="0.3">
      <c r="A20" s="27" t="s">
        <v>62</v>
      </c>
      <c r="B20" s="27" t="s">
        <v>27</v>
      </c>
      <c r="C20" s="28">
        <v>1547</v>
      </c>
      <c r="D20" s="28">
        <v>1571</v>
      </c>
      <c r="E20" s="484">
        <v>1680</v>
      </c>
      <c r="F20" s="484">
        <v>1614</v>
      </c>
      <c r="G20" s="28">
        <v>1581</v>
      </c>
      <c r="H20" s="28">
        <v>1400</v>
      </c>
      <c r="J20" s="13"/>
      <c r="K20" s="13"/>
      <c r="L20" s="13"/>
      <c r="M20" s="13"/>
      <c r="N20" s="13"/>
    </row>
    <row r="21" spans="1:14" ht="18" customHeight="1" x14ac:dyDescent="0.3">
      <c r="A21" s="20"/>
      <c r="B21" s="20" t="s">
        <v>56</v>
      </c>
      <c r="C21" s="28">
        <v>818</v>
      </c>
      <c r="D21" s="28">
        <v>837</v>
      </c>
      <c r="E21" s="484">
        <v>879</v>
      </c>
      <c r="F21" s="484">
        <v>859</v>
      </c>
      <c r="G21" s="484">
        <v>834</v>
      </c>
      <c r="H21" s="484">
        <v>731</v>
      </c>
      <c r="J21" s="13"/>
      <c r="K21" s="13"/>
      <c r="L21" s="13"/>
      <c r="M21" s="13"/>
      <c r="N21" s="13"/>
    </row>
    <row r="22" spans="1:14" ht="18" customHeight="1" x14ac:dyDescent="0.3">
      <c r="A22" s="20"/>
      <c r="B22" s="27" t="s">
        <v>29</v>
      </c>
      <c r="C22" s="28">
        <v>729</v>
      </c>
      <c r="D22" s="28">
        <v>734</v>
      </c>
      <c r="E22" s="484">
        <v>801</v>
      </c>
      <c r="F22" s="484">
        <v>755</v>
      </c>
      <c r="G22" s="484">
        <v>747</v>
      </c>
      <c r="H22" s="484">
        <v>669</v>
      </c>
      <c r="J22" s="13"/>
      <c r="K22" s="13"/>
      <c r="L22" s="13"/>
      <c r="M22" s="13"/>
      <c r="N22" s="13"/>
    </row>
    <row r="23" spans="1:14" ht="18" customHeight="1" x14ac:dyDescent="0.3">
      <c r="A23" s="32"/>
      <c r="B23" s="20"/>
      <c r="C23" s="28"/>
      <c r="D23" s="28"/>
      <c r="E23" s="490"/>
      <c r="F23" s="490"/>
      <c r="G23" s="490"/>
      <c r="H23" s="490"/>
    </row>
    <row r="24" spans="1:14" ht="18" customHeight="1" x14ac:dyDescent="0.3">
      <c r="A24" s="27" t="s">
        <v>63</v>
      </c>
      <c r="B24" s="27" t="s">
        <v>27</v>
      </c>
      <c r="C24" s="28">
        <v>1499</v>
      </c>
      <c r="D24" s="28">
        <v>1644</v>
      </c>
      <c r="E24" s="484">
        <v>1728</v>
      </c>
      <c r="F24" s="484">
        <v>1579</v>
      </c>
      <c r="G24" s="28">
        <v>1566</v>
      </c>
      <c r="H24" s="28">
        <v>1383</v>
      </c>
      <c r="J24" s="13"/>
      <c r="K24" s="13"/>
      <c r="L24" s="13"/>
      <c r="M24" s="13"/>
      <c r="N24" s="13"/>
    </row>
    <row r="25" spans="1:14" ht="18" customHeight="1" x14ac:dyDescent="0.3">
      <c r="A25" s="20"/>
      <c r="B25" s="20" t="s">
        <v>56</v>
      </c>
      <c r="C25" s="28">
        <v>758</v>
      </c>
      <c r="D25" s="28">
        <v>869</v>
      </c>
      <c r="E25" s="484">
        <v>888</v>
      </c>
      <c r="F25" s="484">
        <v>777</v>
      </c>
      <c r="G25" s="484">
        <v>808</v>
      </c>
      <c r="H25" s="484">
        <v>705</v>
      </c>
      <c r="J25" s="13"/>
      <c r="K25" s="13"/>
      <c r="L25" s="13"/>
      <c r="M25" s="13"/>
      <c r="N25" s="13"/>
    </row>
    <row r="26" spans="1:14" ht="18" customHeight="1" x14ac:dyDescent="0.3">
      <c r="A26" s="27"/>
      <c r="B26" s="27" t="s">
        <v>29</v>
      </c>
      <c r="C26" s="28">
        <v>741</v>
      </c>
      <c r="D26" s="28">
        <v>775</v>
      </c>
      <c r="E26" s="484">
        <v>840</v>
      </c>
      <c r="F26" s="484">
        <v>802</v>
      </c>
      <c r="G26" s="484">
        <v>758</v>
      </c>
      <c r="H26" s="484">
        <v>678</v>
      </c>
      <c r="J26" s="13"/>
      <c r="K26" s="13"/>
      <c r="L26" s="13"/>
      <c r="M26" s="13"/>
      <c r="N26" s="13"/>
    </row>
    <row r="27" spans="1:14" ht="18" customHeight="1" x14ac:dyDescent="0.3">
      <c r="A27" s="27"/>
      <c r="B27" s="20"/>
      <c r="C27" s="38"/>
      <c r="D27" s="38"/>
      <c r="E27" s="490"/>
      <c r="F27" s="490"/>
      <c r="G27" s="490"/>
      <c r="H27" s="490"/>
      <c r="I27" s="13"/>
    </row>
    <row r="28" spans="1:14" ht="18" customHeight="1" x14ac:dyDescent="0.3">
      <c r="A28" s="27" t="s">
        <v>64</v>
      </c>
      <c r="B28" s="27" t="s">
        <v>27</v>
      </c>
      <c r="C28" s="28">
        <v>801</v>
      </c>
      <c r="D28" s="28">
        <v>887</v>
      </c>
      <c r="E28" s="484">
        <v>899</v>
      </c>
      <c r="F28" s="484">
        <v>806</v>
      </c>
      <c r="G28" s="28">
        <v>817</v>
      </c>
      <c r="H28" s="28">
        <v>720</v>
      </c>
      <c r="J28" s="13"/>
      <c r="K28" s="13"/>
      <c r="L28" s="13"/>
      <c r="M28" s="13"/>
      <c r="N28" s="13"/>
    </row>
    <row r="29" spans="1:14" ht="18" customHeight="1" x14ac:dyDescent="0.3">
      <c r="A29" s="20"/>
      <c r="B29" s="20" t="s">
        <v>56</v>
      </c>
      <c r="C29" s="28">
        <v>389</v>
      </c>
      <c r="D29" s="28">
        <v>448</v>
      </c>
      <c r="E29" s="484">
        <v>464</v>
      </c>
      <c r="F29" s="484">
        <v>445</v>
      </c>
      <c r="G29" s="484">
        <v>419</v>
      </c>
      <c r="H29" s="484">
        <v>364</v>
      </c>
      <c r="J29" s="13"/>
      <c r="K29" s="13"/>
      <c r="L29" s="13"/>
      <c r="M29" s="13"/>
      <c r="N29" s="13"/>
    </row>
    <row r="30" spans="1:14" ht="18" customHeight="1" x14ac:dyDescent="0.3">
      <c r="A30" s="27"/>
      <c r="B30" s="27" t="s">
        <v>29</v>
      </c>
      <c r="C30" s="28">
        <v>412</v>
      </c>
      <c r="D30" s="28">
        <v>439</v>
      </c>
      <c r="E30" s="484">
        <v>435</v>
      </c>
      <c r="F30" s="484">
        <v>361</v>
      </c>
      <c r="G30" s="484">
        <v>398</v>
      </c>
      <c r="H30" s="484">
        <v>356</v>
      </c>
      <c r="I30" s="14"/>
      <c r="J30" s="13"/>
      <c r="K30" s="13"/>
      <c r="L30" s="13"/>
      <c r="M30" s="13"/>
      <c r="N30" s="13"/>
    </row>
    <row r="31" spans="1:14" ht="18" customHeight="1" x14ac:dyDescent="0.3">
      <c r="A31" s="27"/>
      <c r="B31" s="20"/>
      <c r="C31" s="38"/>
      <c r="D31" s="38"/>
      <c r="E31" s="490"/>
      <c r="F31" s="490"/>
      <c r="G31" s="490"/>
      <c r="H31" s="490"/>
    </row>
    <row r="32" spans="1:14" ht="18" customHeight="1" x14ac:dyDescent="0.3">
      <c r="A32" s="27" t="s">
        <v>65</v>
      </c>
      <c r="B32" s="27" t="s">
        <v>27</v>
      </c>
      <c r="C32" s="28">
        <v>198</v>
      </c>
      <c r="D32" s="28">
        <v>231</v>
      </c>
      <c r="E32" s="484">
        <v>235</v>
      </c>
      <c r="F32" s="484">
        <v>229</v>
      </c>
      <c r="G32" s="28">
        <v>211</v>
      </c>
      <c r="H32" s="28">
        <v>185</v>
      </c>
      <c r="J32" s="13"/>
      <c r="K32" s="13"/>
      <c r="L32" s="13"/>
      <c r="M32" s="13"/>
      <c r="N32" s="13"/>
    </row>
    <row r="33" spans="1:14" ht="18" customHeight="1" x14ac:dyDescent="0.3">
      <c r="A33" s="20"/>
      <c r="B33" s="20" t="s">
        <v>56</v>
      </c>
      <c r="C33" s="28">
        <v>103</v>
      </c>
      <c r="D33" s="28">
        <v>128</v>
      </c>
      <c r="E33" s="484">
        <v>124</v>
      </c>
      <c r="F33" s="484">
        <v>120</v>
      </c>
      <c r="G33" s="484">
        <v>111</v>
      </c>
      <c r="H33" s="484">
        <v>96</v>
      </c>
      <c r="J33" s="13"/>
      <c r="K33" s="13"/>
      <c r="L33" s="13"/>
      <c r="M33" s="13"/>
      <c r="N33" s="13"/>
    </row>
    <row r="34" spans="1:14" ht="18" customHeight="1" x14ac:dyDescent="0.3">
      <c r="A34" s="27"/>
      <c r="B34" s="27" t="s">
        <v>29</v>
      </c>
      <c r="C34" s="28">
        <v>95</v>
      </c>
      <c r="D34" s="28">
        <v>103</v>
      </c>
      <c r="E34" s="484">
        <v>111</v>
      </c>
      <c r="F34" s="484">
        <v>109</v>
      </c>
      <c r="G34" s="484">
        <v>100</v>
      </c>
      <c r="H34" s="484">
        <v>89</v>
      </c>
      <c r="I34" s="14"/>
      <c r="J34" s="13"/>
      <c r="K34" s="13"/>
      <c r="L34" s="13"/>
      <c r="M34" s="13"/>
      <c r="N34" s="13"/>
    </row>
    <row r="35" spans="1:14" ht="18" customHeight="1" x14ac:dyDescent="0.3">
      <c r="A35" s="27"/>
      <c r="B35" s="20"/>
      <c r="C35" s="38"/>
      <c r="D35" s="38"/>
      <c r="E35" s="490"/>
      <c r="F35" s="490"/>
      <c r="G35" s="490"/>
      <c r="H35" s="490"/>
    </row>
    <row r="36" spans="1:14" ht="18" customHeight="1" x14ac:dyDescent="0.3">
      <c r="A36" s="27" t="s">
        <v>66</v>
      </c>
      <c r="B36" s="27" t="s">
        <v>27</v>
      </c>
      <c r="C36" s="28">
        <v>10</v>
      </c>
      <c r="D36" s="28">
        <v>10</v>
      </c>
      <c r="E36" s="484">
        <v>13</v>
      </c>
      <c r="F36" s="484">
        <v>10</v>
      </c>
      <c r="G36" s="28">
        <v>11</v>
      </c>
      <c r="H36" s="28">
        <v>10</v>
      </c>
      <c r="J36" s="13"/>
      <c r="K36" s="13"/>
      <c r="L36" s="13"/>
      <c r="M36" s="13"/>
      <c r="N36" s="13"/>
    </row>
    <row r="37" spans="1:14" ht="18" customHeight="1" x14ac:dyDescent="0.3">
      <c r="A37" s="20"/>
      <c r="B37" s="20" t="s">
        <v>56</v>
      </c>
      <c r="C37" s="28">
        <v>5</v>
      </c>
      <c r="D37" s="28">
        <v>4</v>
      </c>
      <c r="E37" s="484">
        <v>7</v>
      </c>
      <c r="F37" s="484">
        <v>4</v>
      </c>
      <c r="G37" s="484">
        <v>6</v>
      </c>
      <c r="H37" s="484">
        <v>5</v>
      </c>
      <c r="J37" s="13"/>
      <c r="K37" s="13"/>
      <c r="L37" s="13"/>
      <c r="M37" s="13"/>
      <c r="N37" s="13"/>
    </row>
    <row r="38" spans="1:14" ht="18" customHeight="1" x14ac:dyDescent="0.3">
      <c r="A38" s="27"/>
      <c r="B38" s="27" t="s">
        <v>29</v>
      </c>
      <c r="C38" s="28">
        <v>5</v>
      </c>
      <c r="D38" s="28">
        <v>6</v>
      </c>
      <c r="E38" s="484">
        <v>6</v>
      </c>
      <c r="F38" s="484">
        <v>6</v>
      </c>
      <c r="G38" s="484">
        <v>5</v>
      </c>
      <c r="H38" s="484">
        <v>5</v>
      </c>
      <c r="I38" s="14"/>
      <c r="J38" s="13"/>
      <c r="K38" s="13"/>
      <c r="L38" s="13"/>
      <c r="M38" s="13"/>
      <c r="N38" s="13"/>
    </row>
    <row r="39" spans="1:14" ht="18" customHeight="1" x14ac:dyDescent="0.3">
      <c r="A39" s="27"/>
      <c r="B39" s="20"/>
      <c r="C39" s="38"/>
      <c r="D39" s="38"/>
      <c r="E39" s="490"/>
      <c r="F39" s="490"/>
      <c r="G39" s="490"/>
      <c r="H39" s="490"/>
      <c r="I39" s="13"/>
    </row>
    <row r="40" spans="1:14" ht="18" customHeight="1" x14ac:dyDescent="0.3">
      <c r="A40" s="27" t="s">
        <v>387</v>
      </c>
      <c r="B40" s="27" t="s">
        <v>27</v>
      </c>
      <c r="C40" s="28">
        <v>0</v>
      </c>
      <c r="D40" s="28">
        <v>15</v>
      </c>
      <c r="E40" s="484">
        <v>14</v>
      </c>
      <c r="F40" s="484">
        <v>16</v>
      </c>
      <c r="G40" s="28">
        <v>8</v>
      </c>
      <c r="H40" s="28">
        <v>6</v>
      </c>
      <c r="J40" s="13"/>
      <c r="K40" s="13"/>
      <c r="L40" s="13"/>
      <c r="M40" s="13"/>
      <c r="N40" s="13"/>
    </row>
    <row r="41" spans="1:14" ht="18" customHeight="1" x14ac:dyDescent="0.3">
      <c r="A41" s="20" t="s">
        <v>388</v>
      </c>
      <c r="B41" s="20" t="s">
        <v>56</v>
      </c>
      <c r="C41" s="28">
        <v>0</v>
      </c>
      <c r="D41" s="28">
        <v>10</v>
      </c>
      <c r="E41" s="484">
        <v>8</v>
      </c>
      <c r="F41" s="484">
        <v>10</v>
      </c>
      <c r="G41" s="484">
        <v>5</v>
      </c>
      <c r="H41" s="484">
        <v>4</v>
      </c>
      <c r="J41" s="13"/>
      <c r="K41" s="13"/>
      <c r="L41" s="13"/>
      <c r="M41" s="13"/>
      <c r="N41" s="13"/>
    </row>
    <row r="42" spans="1:14" ht="18" customHeight="1" x14ac:dyDescent="0.3">
      <c r="A42" s="27"/>
      <c r="B42" s="27" t="s">
        <v>29</v>
      </c>
      <c r="C42" s="28">
        <v>0</v>
      </c>
      <c r="D42" s="28">
        <v>5</v>
      </c>
      <c r="E42" s="484">
        <v>6</v>
      </c>
      <c r="F42" s="484">
        <v>6</v>
      </c>
      <c r="G42" s="484">
        <v>3</v>
      </c>
      <c r="H42" s="484">
        <v>2</v>
      </c>
      <c r="I42" s="14"/>
      <c r="J42" s="13"/>
      <c r="K42" s="13"/>
      <c r="L42" s="13"/>
      <c r="M42" s="13"/>
      <c r="N42" s="13"/>
    </row>
    <row r="43" spans="1:14" ht="18" customHeight="1" x14ac:dyDescent="0.3">
      <c r="A43" s="27"/>
      <c r="B43" s="20"/>
      <c r="C43" s="38"/>
      <c r="D43" s="38"/>
      <c r="E43" s="490"/>
      <c r="F43" s="490"/>
      <c r="G43" s="490"/>
      <c r="H43" s="490"/>
    </row>
    <row r="44" spans="1:14" ht="18" customHeight="1" x14ac:dyDescent="0.3">
      <c r="A44" s="27" t="s">
        <v>54</v>
      </c>
      <c r="B44" s="27" t="s">
        <v>27</v>
      </c>
      <c r="C44" s="28">
        <v>0</v>
      </c>
      <c r="D44" s="28">
        <v>7</v>
      </c>
      <c r="E44" s="484">
        <v>18</v>
      </c>
      <c r="F44" s="484">
        <v>21</v>
      </c>
      <c r="G44" s="28">
        <v>7</v>
      </c>
      <c r="H44" s="28">
        <v>5</v>
      </c>
      <c r="J44" s="13"/>
      <c r="K44" s="13"/>
      <c r="L44" s="13"/>
      <c r="M44" s="13"/>
      <c r="N44" s="13"/>
    </row>
    <row r="45" spans="1:14" ht="18" customHeight="1" x14ac:dyDescent="0.3">
      <c r="A45" s="20" t="s">
        <v>55</v>
      </c>
      <c r="B45" s="20" t="s">
        <v>56</v>
      </c>
      <c r="C45" s="28">
        <v>0</v>
      </c>
      <c r="D45" s="28">
        <v>3</v>
      </c>
      <c r="E45" s="484">
        <v>9</v>
      </c>
      <c r="F45" s="484">
        <v>12</v>
      </c>
      <c r="G45" s="484">
        <v>4</v>
      </c>
      <c r="H45" s="484">
        <v>3</v>
      </c>
      <c r="J45" s="13"/>
      <c r="K45" s="13"/>
      <c r="L45" s="13"/>
      <c r="M45" s="13"/>
      <c r="N45" s="13"/>
    </row>
    <row r="46" spans="1:14" ht="18" customHeight="1" x14ac:dyDescent="0.3">
      <c r="A46" s="27"/>
      <c r="B46" s="27" t="s">
        <v>29</v>
      </c>
      <c r="C46" s="28">
        <v>0</v>
      </c>
      <c r="D46" s="28">
        <v>4</v>
      </c>
      <c r="E46" s="484">
        <v>9</v>
      </c>
      <c r="F46" s="484">
        <v>9</v>
      </c>
      <c r="G46" s="484">
        <v>3</v>
      </c>
      <c r="H46" s="484">
        <v>2</v>
      </c>
      <c r="I46" s="14"/>
      <c r="J46" s="13"/>
      <c r="K46" s="13"/>
      <c r="L46" s="13"/>
      <c r="M46" s="13"/>
      <c r="N46" s="13"/>
    </row>
    <row r="47" spans="1:14" ht="7.5" customHeight="1" x14ac:dyDescent="0.3">
      <c r="A47" s="42"/>
      <c r="B47" s="42"/>
      <c r="C47" s="312"/>
      <c r="D47" s="312"/>
      <c r="E47" s="500"/>
      <c r="F47" s="500"/>
      <c r="G47" s="500"/>
      <c r="H47" s="500"/>
    </row>
    <row r="48" spans="1:14" ht="7.5" customHeight="1" x14ac:dyDescent="0.3">
      <c r="A48" s="40"/>
      <c r="B48" s="40"/>
      <c r="C48" s="313"/>
      <c r="D48" s="313"/>
      <c r="E48" s="501"/>
      <c r="F48" s="501"/>
      <c r="G48" s="501"/>
      <c r="H48" s="501"/>
    </row>
    <row r="49" spans="1:14" ht="18" customHeight="1" x14ac:dyDescent="0.3">
      <c r="A49" s="45" t="s">
        <v>33</v>
      </c>
      <c r="B49" s="32" t="s">
        <v>57</v>
      </c>
      <c r="C49" s="469">
        <v>4868</v>
      </c>
      <c r="D49" s="469">
        <v>5197</v>
      </c>
      <c r="E49" s="469">
        <v>5443</v>
      </c>
      <c r="F49" s="469">
        <v>5086</v>
      </c>
      <c r="G49" s="469">
        <v>5015</v>
      </c>
      <c r="H49" s="469">
        <v>4428</v>
      </c>
      <c r="I49" s="8"/>
      <c r="J49" s="13"/>
      <c r="K49" s="13"/>
      <c r="L49" s="13"/>
      <c r="M49" s="13"/>
      <c r="N49" s="13"/>
    </row>
    <row r="50" spans="1:14" ht="18" customHeight="1" x14ac:dyDescent="0.3">
      <c r="A50" s="32" t="s">
        <v>35</v>
      </c>
      <c r="B50" s="45" t="s">
        <v>36</v>
      </c>
      <c r="C50" s="470">
        <v>2497</v>
      </c>
      <c r="D50" s="470">
        <v>2715</v>
      </c>
      <c r="E50" s="470">
        <v>2809</v>
      </c>
      <c r="F50" s="470">
        <v>2653</v>
      </c>
      <c r="G50" s="470">
        <v>2602</v>
      </c>
      <c r="H50" s="470">
        <v>2274</v>
      </c>
      <c r="I50" s="8"/>
      <c r="J50" s="13"/>
      <c r="K50" s="13"/>
      <c r="L50" s="13"/>
      <c r="M50" s="13"/>
      <c r="N50" s="13"/>
    </row>
    <row r="51" spans="1:14" ht="18" customHeight="1" x14ac:dyDescent="0.35">
      <c r="A51" s="22"/>
      <c r="B51" s="45" t="s">
        <v>37</v>
      </c>
      <c r="C51" s="470">
        <v>2371</v>
      </c>
      <c r="D51" s="470">
        <v>2482</v>
      </c>
      <c r="E51" s="470">
        <v>2634</v>
      </c>
      <c r="F51" s="470">
        <v>2433</v>
      </c>
      <c r="G51" s="470">
        <v>2413</v>
      </c>
      <c r="H51" s="470">
        <v>2154</v>
      </c>
      <c r="I51" s="13"/>
      <c r="J51" s="13"/>
      <c r="K51" s="13"/>
      <c r="L51" s="13"/>
      <c r="M51" s="13"/>
      <c r="N51" s="13"/>
    </row>
    <row r="52" spans="1:14" ht="7.5" customHeight="1" x14ac:dyDescent="0.3">
      <c r="A52" s="9"/>
      <c r="B52" s="9"/>
      <c r="C52" s="16"/>
      <c r="D52" s="16"/>
      <c r="E52" s="43"/>
      <c r="F52" s="43"/>
      <c r="G52" s="43"/>
      <c r="H52" s="43"/>
      <c r="I52" s="8"/>
    </row>
    <row r="53" spans="1:14" ht="11.25" customHeight="1" x14ac:dyDescent="0.3"/>
    <row r="54" spans="1:14" ht="18" customHeight="1" x14ac:dyDescent="0.3">
      <c r="A54" s="6"/>
      <c r="B54" s="2"/>
      <c r="C54" s="1"/>
      <c r="D54" s="1"/>
      <c r="E54" s="3"/>
      <c r="F54" s="1"/>
      <c r="G54" s="34"/>
      <c r="H54" s="34" t="s">
        <v>38</v>
      </c>
    </row>
    <row r="55" spans="1:14" ht="18" customHeight="1" x14ac:dyDescent="0.3">
      <c r="A55" s="6"/>
      <c r="B55" s="6"/>
      <c r="C55" s="7"/>
      <c r="D55" s="7"/>
      <c r="E55" s="7"/>
      <c r="F55" s="7"/>
      <c r="G55" s="35"/>
      <c r="H55" s="35" t="s">
        <v>39</v>
      </c>
    </row>
    <row r="58" spans="1:14" x14ac:dyDescent="0.3">
      <c r="H58" s="509"/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80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7636-1D0C-4CCE-99A7-AEE7E543C860}">
  <sheetPr>
    <tabColor theme="7"/>
    <pageSetUpPr fitToPage="1"/>
  </sheetPr>
  <dimension ref="A1:I55"/>
  <sheetViews>
    <sheetView view="pageBreakPreview" zoomScale="85" zoomScaleSheetLayoutView="85" workbookViewId="0"/>
  </sheetViews>
  <sheetFormatPr defaultColWidth="11.44140625" defaultRowHeight="15.6" x14ac:dyDescent="0.3"/>
  <cols>
    <col min="1" max="1" width="19.33203125" style="1" bestFit="1" customWidth="1"/>
    <col min="2" max="2" width="23.33203125" style="1" customWidth="1"/>
    <col min="3" max="8" width="11" style="4" customWidth="1"/>
    <col min="9" max="16384" width="11.44140625" style="1"/>
  </cols>
  <sheetData>
    <row r="1" spans="1:8" ht="18" customHeight="1" x14ac:dyDescent="0.35">
      <c r="A1" s="17" t="s">
        <v>410</v>
      </c>
      <c r="B1" s="45" t="s">
        <v>411</v>
      </c>
      <c r="C1" s="18"/>
      <c r="D1" s="78"/>
      <c r="E1" s="78"/>
      <c r="F1" s="78"/>
      <c r="G1" s="78"/>
      <c r="H1" s="78"/>
    </row>
    <row r="2" spans="1:8" ht="18" customHeight="1" x14ac:dyDescent="0.35">
      <c r="A2" s="19" t="s">
        <v>412</v>
      </c>
      <c r="B2" s="20" t="s">
        <v>413</v>
      </c>
      <c r="C2" s="18"/>
      <c r="D2" s="21"/>
      <c r="E2" s="21"/>
      <c r="F2" s="21"/>
      <c r="G2" s="21"/>
      <c r="H2" s="21"/>
    </row>
    <row r="3" spans="1:8" ht="18" customHeight="1" x14ac:dyDescent="0.35">
      <c r="A3" s="19"/>
      <c r="B3" s="20"/>
      <c r="C3" s="18"/>
      <c r="D3" s="21"/>
      <c r="E3" s="21"/>
      <c r="F3" s="21"/>
      <c r="G3" s="21"/>
      <c r="H3" s="21"/>
    </row>
    <row r="4" spans="1:8" ht="21.75" customHeight="1" x14ac:dyDescent="0.35">
      <c r="A4" s="22"/>
      <c r="B4" s="22"/>
      <c r="C4" s="18"/>
      <c r="D4" s="18"/>
      <c r="E4" s="268"/>
      <c r="F4" s="311"/>
      <c r="G4" s="44"/>
      <c r="H4" s="44" t="s">
        <v>415</v>
      </c>
    </row>
    <row r="5" spans="1:8" ht="18" customHeight="1" x14ac:dyDescent="0.3">
      <c r="A5" s="47" t="s">
        <v>399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8" ht="18" customHeight="1" x14ac:dyDescent="0.3">
      <c r="A6" s="23" t="s">
        <v>400</v>
      </c>
      <c r="B6" s="24" t="s">
        <v>25</v>
      </c>
      <c r="C6" s="461">
        <v>2019</v>
      </c>
      <c r="D6" s="461">
        <v>2020</v>
      </c>
      <c r="E6" s="461">
        <v>2021</v>
      </c>
      <c r="F6" s="474">
        <v>2022</v>
      </c>
      <c r="G6" s="474">
        <v>2023</v>
      </c>
      <c r="H6" s="474">
        <v>2024</v>
      </c>
    </row>
    <row r="7" spans="1:8" ht="7.5" customHeight="1" x14ac:dyDescent="0.35">
      <c r="A7" s="25"/>
      <c r="B7" s="22"/>
      <c r="C7" s="26"/>
      <c r="D7" s="26"/>
      <c r="E7" s="26"/>
    </row>
    <row r="8" spans="1:8" ht="18" customHeight="1" x14ac:dyDescent="0.3">
      <c r="A8" s="27" t="s">
        <v>401</v>
      </c>
      <c r="B8" s="27" t="s">
        <v>27</v>
      </c>
      <c r="C8" s="28">
        <v>0</v>
      </c>
      <c r="D8" s="28">
        <v>0</v>
      </c>
      <c r="E8" s="484">
        <v>0</v>
      </c>
      <c r="F8" s="484">
        <v>0</v>
      </c>
      <c r="G8" s="28">
        <v>0</v>
      </c>
      <c r="H8" s="28">
        <v>0</v>
      </c>
    </row>
    <row r="9" spans="1:8" ht="18" customHeight="1" x14ac:dyDescent="0.3">
      <c r="A9" s="20" t="s">
        <v>402</v>
      </c>
      <c r="B9" s="20" t="s">
        <v>56</v>
      </c>
      <c r="C9" s="28">
        <v>0</v>
      </c>
      <c r="D9" s="28">
        <v>0</v>
      </c>
      <c r="E9" s="484">
        <v>0</v>
      </c>
      <c r="F9" s="484">
        <v>0</v>
      </c>
      <c r="G9" s="484">
        <v>0</v>
      </c>
      <c r="H9" s="484">
        <v>0</v>
      </c>
    </row>
    <row r="10" spans="1:8" ht="18" customHeight="1" x14ac:dyDescent="0.3">
      <c r="A10" s="27"/>
      <c r="B10" s="27" t="s">
        <v>29</v>
      </c>
      <c r="C10" s="28">
        <v>0</v>
      </c>
      <c r="D10" s="28">
        <v>0</v>
      </c>
      <c r="E10" s="484">
        <v>0</v>
      </c>
      <c r="F10" s="484">
        <v>0</v>
      </c>
      <c r="G10" s="484">
        <v>0</v>
      </c>
      <c r="H10" s="484">
        <v>0</v>
      </c>
    </row>
    <row r="11" spans="1:8" ht="18" customHeight="1" x14ac:dyDescent="0.3">
      <c r="A11" s="27"/>
      <c r="B11" s="20"/>
      <c r="C11" s="38"/>
      <c r="D11" s="38"/>
      <c r="E11" s="490"/>
      <c r="F11" s="490"/>
      <c r="G11" s="490"/>
      <c r="H11" s="490"/>
    </row>
    <row r="12" spans="1:8" ht="18" customHeight="1" x14ac:dyDescent="0.3">
      <c r="A12" s="27" t="s">
        <v>68</v>
      </c>
      <c r="B12" s="27" t="s">
        <v>27</v>
      </c>
      <c r="C12" s="28">
        <v>2</v>
      </c>
      <c r="D12" s="28">
        <v>0</v>
      </c>
      <c r="E12" s="28">
        <v>3</v>
      </c>
      <c r="F12" s="28">
        <v>1</v>
      </c>
      <c r="G12" s="28">
        <v>1</v>
      </c>
      <c r="H12" s="28">
        <v>1</v>
      </c>
    </row>
    <row r="13" spans="1:8" ht="18" customHeight="1" x14ac:dyDescent="0.3">
      <c r="A13" s="20"/>
      <c r="B13" s="20" t="s">
        <v>56</v>
      </c>
      <c r="C13" s="28">
        <v>1</v>
      </c>
      <c r="D13" s="28">
        <v>0</v>
      </c>
      <c r="E13" s="484">
        <v>3</v>
      </c>
      <c r="F13" s="484">
        <v>0</v>
      </c>
      <c r="G13" s="484">
        <v>0</v>
      </c>
      <c r="H13" s="484">
        <v>1</v>
      </c>
    </row>
    <row r="14" spans="1:8" ht="18" customHeight="1" x14ac:dyDescent="0.3">
      <c r="A14" s="27"/>
      <c r="B14" s="27" t="s">
        <v>29</v>
      </c>
      <c r="C14" s="28">
        <v>1</v>
      </c>
      <c r="D14" s="28">
        <v>0</v>
      </c>
      <c r="E14" s="484">
        <v>0</v>
      </c>
      <c r="F14" s="484">
        <v>1</v>
      </c>
      <c r="G14" s="484">
        <v>1</v>
      </c>
      <c r="H14" s="484">
        <v>0</v>
      </c>
    </row>
    <row r="15" spans="1:8" ht="18" customHeight="1" x14ac:dyDescent="0.3">
      <c r="A15" s="27"/>
      <c r="B15" s="20"/>
      <c r="C15" s="38"/>
      <c r="D15" s="38"/>
      <c r="E15" s="490"/>
      <c r="F15" s="490"/>
      <c r="G15" s="490"/>
      <c r="H15" s="490"/>
    </row>
    <row r="16" spans="1:8" ht="18" customHeight="1" x14ac:dyDescent="0.3">
      <c r="A16" s="27" t="s">
        <v>61</v>
      </c>
      <c r="B16" s="27" t="s">
        <v>27</v>
      </c>
      <c r="C16" s="28">
        <v>16</v>
      </c>
      <c r="D16" s="28">
        <v>23</v>
      </c>
      <c r="E16" s="484">
        <v>17</v>
      </c>
      <c r="F16" s="484">
        <v>23</v>
      </c>
      <c r="G16" s="28">
        <v>21</v>
      </c>
      <c r="H16" s="28">
        <v>15</v>
      </c>
    </row>
    <row r="17" spans="1:9" ht="18" customHeight="1" x14ac:dyDescent="0.3">
      <c r="A17" s="20"/>
      <c r="B17" s="20" t="s">
        <v>56</v>
      </c>
      <c r="C17" s="28">
        <v>5</v>
      </c>
      <c r="D17" s="28">
        <v>13</v>
      </c>
      <c r="E17" s="484">
        <v>8</v>
      </c>
      <c r="F17" s="484">
        <v>11</v>
      </c>
      <c r="G17" s="484">
        <v>11</v>
      </c>
      <c r="H17" s="484">
        <v>8</v>
      </c>
    </row>
    <row r="18" spans="1:9" ht="18" customHeight="1" x14ac:dyDescent="0.3">
      <c r="A18" s="27"/>
      <c r="B18" s="27" t="s">
        <v>29</v>
      </c>
      <c r="C18" s="28">
        <v>11</v>
      </c>
      <c r="D18" s="28">
        <v>10</v>
      </c>
      <c r="E18" s="484">
        <v>9</v>
      </c>
      <c r="F18" s="484">
        <v>12</v>
      </c>
      <c r="G18" s="484">
        <v>10</v>
      </c>
      <c r="H18" s="484">
        <v>7</v>
      </c>
      <c r="I18" s="14"/>
    </row>
    <row r="19" spans="1:9" ht="18" customHeight="1" x14ac:dyDescent="0.3">
      <c r="A19" s="20"/>
      <c r="B19" s="27"/>
      <c r="C19" s="28"/>
      <c r="D19" s="28"/>
      <c r="E19" s="484"/>
      <c r="F19" s="484"/>
      <c r="G19" s="484"/>
      <c r="H19" s="484"/>
    </row>
    <row r="20" spans="1:9" ht="18" customHeight="1" x14ac:dyDescent="0.3">
      <c r="A20" s="27" t="s">
        <v>62</v>
      </c>
      <c r="B20" s="27" t="s">
        <v>27</v>
      </c>
      <c r="C20" s="28">
        <v>71</v>
      </c>
      <c r="D20" s="28">
        <v>82</v>
      </c>
      <c r="E20" s="484">
        <v>81</v>
      </c>
      <c r="F20" s="484">
        <v>66</v>
      </c>
      <c r="G20" s="28">
        <v>82</v>
      </c>
      <c r="H20" s="28">
        <v>66</v>
      </c>
    </row>
    <row r="21" spans="1:9" ht="18" customHeight="1" x14ac:dyDescent="0.3">
      <c r="A21" s="20"/>
      <c r="B21" s="20" t="s">
        <v>56</v>
      </c>
      <c r="C21" s="28">
        <v>38</v>
      </c>
      <c r="D21" s="28">
        <v>40</v>
      </c>
      <c r="E21" s="484">
        <v>43</v>
      </c>
      <c r="F21" s="484">
        <v>39</v>
      </c>
      <c r="G21" s="484">
        <v>43</v>
      </c>
      <c r="H21" s="484">
        <v>35</v>
      </c>
    </row>
    <row r="22" spans="1:9" ht="18" customHeight="1" x14ac:dyDescent="0.3">
      <c r="A22" s="20"/>
      <c r="B22" s="27" t="s">
        <v>29</v>
      </c>
      <c r="C22" s="28">
        <v>33</v>
      </c>
      <c r="D22" s="28">
        <v>42</v>
      </c>
      <c r="E22" s="484">
        <v>38</v>
      </c>
      <c r="F22" s="484">
        <v>27</v>
      </c>
      <c r="G22" s="484">
        <v>39</v>
      </c>
      <c r="H22" s="484">
        <v>31</v>
      </c>
    </row>
    <row r="23" spans="1:9" ht="18" customHeight="1" x14ac:dyDescent="0.3">
      <c r="A23" s="32"/>
      <c r="B23" s="20"/>
      <c r="C23" s="38"/>
      <c r="D23" s="38"/>
      <c r="E23" s="490"/>
      <c r="F23" s="490"/>
      <c r="G23" s="490"/>
      <c r="H23" s="490"/>
    </row>
    <row r="24" spans="1:9" ht="18" customHeight="1" x14ac:dyDescent="0.3">
      <c r="A24" s="27" t="s">
        <v>63</v>
      </c>
      <c r="B24" s="27" t="s">
        <v>27</v>
      </c>
      <c r="C24" s="28">
        <v>136</v>
      </c>
      <c r="D24" s="28">
        <v>137</v>
      </c>
      <c r="E24" s="484">
        <v>173</v>
      </c>
      <c r="F24" s="484">
        <v>134</v>
      </c>
      <c r="G24" s="28">
        <v>138</v>
      </c>
      <c r="H24" s="28">
        <v>108</v>
      </c>
    </row>
    <row r="25" spans="1:9" ht="18" customHeight="1" x14ac:dyDescent="0.3">
      <c r="A25" s="20"/>
      <c r="B25" s="20" t="s">
        <v>56</v>
      </c>
      <c r="C25" s="28">
        <v>78</v>
      </c>
      <c r="D25" s="28">
        <v>68</v>
      </c>
      <c r="E25" s="484">
        <v>81</v>
      </c>
      <c r="F25" s="484">
        <v>65</v>
      </c>
      <c r="G25" s="484">
        <v>71</v>
      </c>
      <c r="H25" s="484">
        <v>57</v>
      </c>
    </row>
    <row r="26" spans="1:9" ht="18" customHeight="1" x14ac:dyDescent="0.3">
      <c r="A26" s="27"/>
      <c r="B26" s="27" t="s">
        <v>29</v>
      </c>
      <c r="C26" s="28">
        <v>58</v>
      </c>
      <c r="D26" s="28">
        <v>69</v>
      </c>
      <c r="E26" s="484">
        <v>92</v>
      </c>
      <c r="F26" s="484">
        <v>69</v>
      </c>
      <c r="G26" s="484">
        <v>67</v>
      </c>
      <c r="H26" s="484">
        <v>51</v>
      </c>
    </row>
    <row r="27" spans="1:9" ht="18" customHeight="1" x14ac:dyDescent="0.3">
      <c r="A27" s="27"/>
      <c r="B27" s="20"/>
      <c r="C27" s="38"/>
      <c r="D27" s="38"/>
      <c r="E27" s="490"/>
      <c r="F27" s="490"/>
      <c r="G27" s="490"/>
      <c r="H27" s="490"/>
      <c r="I27" s="13"/>
    </row>
    <row r="28" spans="1:9" ht="18" customHeight="1" x14ac:dyDescent="0.3">
      <c r="A28" s="27" t="s">
        <v>64</v>
      </c>
      <c r="B28" s="27" t="s">
        <v>27</v>
      </c>
      <c r="C28" s="28">
        <v>74</v>
      </c>
      <c r="D28" s="28">
        <v>71</v>
      </c>
      <c r="E28" s="484">
        <v>72</v>
      </c>
      <c r="F28" s="484">
        <v>81</v>
      </c>
      <c r="G28" s="28">
        <v>73</v>
      </c>
      <c r="H28" s="28">
        <v>57</v>
      </c>
    </row>
    <row r="29" spans="1:9" ht="18" customHeight="1" x14ac:dyDescent="0.3">
      <c r="A29" s="20"/>
      <c r="B29" s="20" t="s">
        <v>56</v>
      </c>
      <c r="C29" s="28">
        <v>41</v>
      </c>
      <c r="D29" s="28">
        <v>35</v>
      </c>
      <c r="E29" s="484">
        <v>43</v>
      </c>
      <c r="F29" s="484">
        <v>43</v>
      </c>
      <c r="G29" s="484">
        <v>38</v>
      </c>
      <c r="H29" s="484">
        <v>31</v>
      </c>
    </row>
    <row r="30" spans="1:9" ht="18" customHeight="1" x14ac:dyDescent="0.3">
      <c r="A30" s="27"/>
      <c r="B30" s="27" t="s">
        <v>29</v>
      </c>
      <c r="C30" s="28">
        <v>33</v>
      </c>
      <c r="D30" s="28">
        <v>36</v>
      </c>
      <c r="E30" s="484">
        <v>29</v>
      </c>
      <c r="F30" s="484">
        <v>38</v>
      </c>
      <c r="G30" s="484">
        <v>35</v>
      </c>
      <c r="H30" s="484">
        <v>26</v>
      </c>
      <c r="I30" s="14"/>
    </row>
    <row r="31" spans="1:9" ht="18" customHeight="1" x14ac:dyDescent="0.3">
      <c r="A31" s="27"/>
      <c r="B31" s="20"/>
      <c r="C31" s="38"/>
      <c r="D31" s="38"/>
      <c r="E31" s="490"/>
      <c r="F31" s="490"/>
      <c r="G31" s="490"/>
      <c r="H31" s="490"/>
    </row>
    <row r="32" spans="1:9" ht="18" customHeight="1" x14ac:dyDescent="0.3">
      <c r="A32" s="27" t="s">
        <v>65</v>
      </c>
      <c r="B32" s="27" t="s">
        <v>27</v>
      </c>
      <c r="C32" s="28">
        <v>25</v>
      </c>
      <c r="D32" s="28">
        <v>23</v>
      </c>
      <c r="E32" s="484">
        <v>24</v>
      </c>
      <c r="F32" s="484">
        <v>19</v>
      </c>
      <c r="G32" s="28">
        <v>20</v>
      </c>
      <c r="H32" s="28">
        <v>16</v>
      </c>
    </row>
    <row r="33" spans="1:9" ht="18" customHeight="1" x14ac:dyDescent="0.3">
      <c r="A33" s="20"/>
      <c r="B33" s="20" t="s">
        <v>56</v>
      </c>
      <c r="C33" s="28">
        <v>17</v>
      </c>
      <c r="D33" s="28">
        <v>12</v>
      </c>
      <c r="E33" s="484">
        <v>13</v>
      </c>
      <c r="F33" s="484">
        <v>11</v>
      </c>
      <c r="G33" s="484">
        <v>11</v>
      </c>
      <c r="H33" s="484">
        <v>9</v>
      </c>
    </row>
    <row r="34" spans="1:9" ht="18" customHeight="1" x14ac:dyDescent="0.3">
      <c r="A34" s="27"/>
      <c r="B34" s="27" t="s">
        <v>29</v>
      </c>
      <c r="C34" s="28">
        <v>8</v>
      </c>
      <c r="D34" s="28">
        <v>11</v>
      </c>
      <c r="E34" s="484">
        <v>11</v>
      </c>
      <c r="F34" s="484">
        <v>8</v>
      </c>
      <c r="G34" s="484">
        <v>9</v>
      </c>
      <c r="H34" s="484">
        <v>7</v>
      </c>
      <c r="I34" s="14"/>
    </row>
    <row r="35" spans="1:9" ht="18" customHeight="1" x14ac:dyDescent="0.3">
      <c r="A35" s="27"/>
      <c r="B35" s="20"/>
      <c r="C35" s="38"/>
      <c r="D35" s="38"/>
      <c r="E35" s="490"/>
      <c r="F35" s="490"/>
      <c r="G35" s="490"/>
      <c r="H35" s="490"/>
    </row>
    <row r="36" spans="1:9" ht="18" customHeight="1" x14ac:dyDescent="0.3">
      <c r="A36" s="27" t="s">
        <v>66</v>
      </c>
      <c r="B36" s="27" t="s">
        <v>27</v>
      </c>
      <c r="C36" s="28">
        <v>2</v>
      </c>
      <c r="D36" s="28">
        <v>0</v>
      </c>
      <c r="E36" s="484">
        <v>0</v>
      </c>
      <c r="F36" s="484">
        <v>0</v>
      </c>
      <c r="G36" s="28">
        <v>1</v>
      </c>
      <c r="H36" s="28">
        <v>1</v>
      </c>
    </row>
    <row r="37" spans="1:9" ht="18" customHeight="1" x14ac:dyDescent="0.3">
      <c r="A37" s="20"/>
      <c r="B37" s="20" t="s">
        <v>56</v>
      </c>
      <c r="C37" s="28">
        <v>2</v>
      </c>
      <c r="D37" s="28">
        <v>0</v>
      </c>
      <c r="E37" s="484">
        <v>0</v>
      </c>
      <c r="F37" s="484">
        <v>0</v>
      </c>
      <c r="G37" s="484">
        <v>1</v>
      </c>
      <c r="H37" s="484">
        <v>1</v>
      </c>
    </row>
    <row r="38" spans="1:9" ht="18" customHeight="1" x14ac:dyDescent="0.3">
      <c r="A38" s="27"/>
      <c r="B38" s="27" t="s">
        <v>29</v>
      </c>
      <c r="C38" s="28">
        <v>0</v>
      </c>
      <c r="D38" s="28">
        <v>0</v>
      </c>
      <c r="E38" s="484">
        <v>0</v>
      </c>
      <c r="F38" s="484">
        <v>0</v>
      </c>
      <c r="G38" s="484">
        <v>0</v>
      </c>
      <c r="H38" s="484">
        <v>0</v>
      </c>
      <c r="I38" s="14"/>
    </row>
    <row r="39" spans="1:9" ht="18" customHeight="1" x14ac:dyDescent="0.3">
      <c r="A39" s="27"/>
      <c r="B39" s="20"/>
      <c r="C39" s="38"/>
      <c r="D39" s="38"/>
      <c r="E39" s="490"/>
      <c r="F39" s="490"/>
      <c r="G39" s="490"/>
      <c r="H39" s="490"/>
      <c r="I39" s="13"/>
    </row>
    <row r="40" spans="1:9" ht="18" customHeight="1" x14ac:dyDescent="0.3">
      <c r="A40" s="27" t="s">
        <v>387</v>
      </c>
      <c r="B40" s="27" t="s">
        <v>27</v>
      </c>
      <c r="C40" s="28">
        <v>0</v>
      </c>
      <c r="D40" s="28">
        <v>1</v>
      </c>
      <c r="E40" s="484">
        <v>0</v>
      </c>
      <c r="F40" s="484">
        <v>1</v>
      </c>
      <c r="G40" s="28">
        <v>0</v>
      </c>
      <c r="H40" s="28">
        <v>0</v>
      </c>
    </row>
    <row r="41" spans="1:9" ht="18" customHeight="1" x14ac:dyDescent="0.3">
      <c r="A41" s="20" t="s">
        <v>388</v>
      </c>
      <c r="B41" s="20" t="s">
        <v>56</v>
      </c>
      <c r="C41" s="28">
        <v>0</v>
      </c>
      <c r="D41" s="28">
        <v>1</v>
      </c>
      <c r="E41" s="484">
        <v>0</v>
      </c>
      <c r="F41" s="484">
        <v>1</v>
      </c>
      <c r="G41" s="484">
        <v>0</v>
      </c>
      <c r="H41" s="484">
        <v>0</v>
      </c>
    </row>
    <row r="42" spans="1:9" ht="18" customHeight="1" x14ac:dyDescent="0.3">
      <c r="A42" s="27"/>
      <c r="B42" s="27" t="s">
        <v>29</v>
      </c>
      <c r="C42" s="28">
        <v>0</v>
      </c>
      <c r="D42" s="28">
        <v>0</v>
      </c>
      <c r="E42" s="484">
        <v>0</v>
      </c>
      <c r="F42" s="484">
        <v>0</v>
      </c>
      <c r="G42" s="484">
        <v>0</v>
      </c>
      <c r="H42" s="484">
        <v>0</v>
      </c>
      <c r="I42" s="14"/>
    </row>
    <row r="43" spans="1:9" ht="18" customHeight="1" x14ac:dyDescent="0.3">
      <c r="A43" s="27"/>
      <c r="B43" s="20"/>
      <c r="C43" s="38"/>
      <c r="D43" s="38"/>
      <c r="E43" s="490"/>
      <c r="F43" s="490"/>
      <c r="G43" s="490"/>
      <c r="H43" s="490"/>
    </row>
    <row r="44" spans="1:9" ht="18" customHeight="1" x14ac:dyDescent="0.3">
      <c r="A44" s="27" t="s">
        <v>54</v>
      </c>
      <c r="B44" s="27" t="s">
        <v>27</v>
      </c>
      <c r="C44" s="28">
        <v>0</v>
      </c>
      <c r="D44" s="28">
        <v>1</v>
      </c>
      <c r="E44" s="484">
        <v>3</v>
      </c>
      <c r="F44" s="484">
        <v>1</v>
      </c>
      <c r="G44" s="28">
        <v>1</v>
      </c>
      <c r="H44" s="28">
        <v>0</v>
      </c>
    </row>
    <row r="45" spans="1:9" ht="18" customHeight="1" x14ac:dyDescent="0.3">
      <c r="A45" s="20" t="s">
        <v>55</v>
      </c>
      <c r="B45" s="20" t="s">
        <v>56</v>
      </c>
      <c r="C45" s="28">
        <v>0</v>
      </c>
      <c r="D45" s="28">
        <v>1</v>
      </c>
      <c r="E45" s="484">
        <v>3</v>
      </c>
      <c r="F45" s="484">
        <v>0</v>
      </c>
      <c r="G45" s="484">
        <v>1</v>
      </c>
      <c r="H45" s="484">
        <v>0</v>
      </c>
    </row>
    <row r="46" spans="1:9" ht="18" customHeight="1" x14ac:dyDescent="0.3">
      <c r="A46" s="27"/>
      <c r="B46" s="27" t="s">
        <v>29</v>
      </c>
      <c r="C46" s="28">
        <v>0</v>
      </c>
      <c r="D46" s="28">
        <v>0</v>
      </c>
      <c r="E46" s="484">
        <v>0</v>
      </c>
      <c r="F46" s="484">
        <v>1</v>
      </c>
      <c r="G46" s="484">
        <v>0</v>
      </c>
      <c r="H46" s="484">
        <v>0</v>
      </c>
      <c r="I46" s="14"/>
    </row>
    <row r="47" spans="1:9" ht="7.5" customHeight="1" x14ac:dyDescent="0.3">
      <c r="A47" s="42"/>
      <c r="B47" s="42"/>
      <c r="C47" s="312"/>
      <c r="D47" s="312"/>
      <c r="E47" s="500"/>
      <c r="F47" s="500"/>
      <c r="G47" s="500"/>
      <c r="H47" s="500"/>
    </row>
    <row r="48" spans="1:9" ht="7.5" customHeight="1" x14ac:dyDescent="0.3">
      <c r="A48" s="40"/>
      <c r="B48" s="40"/>
      <c r="C48" s="313"/>
      <c r="D48" s="313"/>
      <c r="E48" s="501"/>
      <c r="F48" s="501"/>
      <c r="G48" s="501"/>
      <c r="H48" s="501"/>
    </row>
    <row r="49" spans="1:9" ht="18" customHeight="1" x14ac:dyDescent="0.3">
      <c r="A49" s="45" t="s">
        <v>33</v>
      </c>
      <c r="B49" s="32" t="s">
        <v>57</v>
      </c>
      <c r="C49" s="469">
        <v>326</v>
      </c>
      <c r="D49" s="469">
        <v>338</v>
      </c>
      <c r="E49" s="469">
        <v>373</v>
      </c>
      <c r="F49" s="469">
        <v>326</v>
      </c>
      <c r="G49" s="469">
        <v>337</v>
      </c>
      <c r="H49" s="469">
        <v>264</v>
      </c>
      <c r="I49" s="8"/>
    </row>
    <row r="50" spans="1:9" ht="18" customHeight="1" x14ac:dyDescent="0.3">
      <c r="A50" s="32" t="s">
        <v>35</v>
      </c>
      <c r="B50" s="45" t="s">
        <v>36</v>
      </c>
      <c r="C50" s="470">
        <v>182</v>
      </c>
      <c r="D50" s="470">
        <v>170</v>
      </c>
      <c r="E50" s="470">
        <v>194</v>
      </c>
      <c r="F50" s="470">
        <v>170</v>
      </c>
      <c r="G50" s="470">
        <v>176</v>
      </c>
      <c r="H50" s="470">
        <v>142</v>
      </c>
      <c r="I50" s="8"/>
    </row>
    <row r="51" spans="1:9" ht="18" customHeight="1" x14ac:dyDescent="0.35">
      <c r="A51" s="22"/>
      <c r="B51" s="45" t="s">
        <v>37</v>
      </c>
      <c r="C51" s="470">
        <v>144</v>
      </c>
      <c r="D51" s="470">
        <v>168</v>
      </c>
      <c r="E51" s="470">
        <v>179</v>
      </c>
      <c r="F51" s="470">
        <v>156</v>
      </c>
      <c r="G51" s="470">
        <v>161</v>
      </c>
      <c r="H51" s="470">
        <v>122</v>
      </c>
      <c r="I51" s="13"/>
    </row>
    <row r="52" spans="1:9" ht="7.5" customHeight="1" x14ac:dyDescent="0.3">
      <c r="A52" s="9"/>
      <c r="B52" s="9"/>
      <c r="C52" s="16"/>
      <c r="D52" s="16"/>
      <c r="E52" s="43"/>
      <c r="F52" s="43"/>
      <c r="G52" s="43"/>
      <c r="H52" s="43"/>
      <c r="I52" s="8"/>
    </row>
    <row r="53" spans="1:9" ht="11.25" customHeight="1" x14ac:dyDescent="0.3"/>
    <row r="54" spans="1:9" ht="18" customHeight="1" x14ac:dyDescent="0.3">
      <c r="A54" s="6"/>
      <c r="B54" s="2"/>
      <c r="C54" s="1"/>
      <c r="D54" s="1"/>
      <c r="E54" s="3"/>
      <c r="F54" s="1"/>
      <c r="G54" s="34"/>
      <c r="H54" s="34" t="s">
        <v>38</v>
      </c>
    </row>
    <row r="55" spans="1:9" ht="18" customHeight="1" x14ac:dyDescent="0.3">
      <c r="A55" s="6"/>
      <c r="B55" s="6"/>
      <c r="C55" s="7"/>
      <c r="D55" s="7"/>
      <c r="E55" s="7"/>
      <c r="F55" s="7"/>
      <c r="G55" s="35"/>
      <c r="H55" s="35" t="s">
        <v>39</v>
      </c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80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C3047-EC69-43F8-ADBB-841400ACE477}">
  <sheetPr>
    <tabColor theme="7"/>
    <pageSetUpPr fitToPage="1"/>
  </sheetPr>
  <dimension ref="A1:I55"/>
  <sheetViews>
    <sheetView view="pageBreakPreview" zoomScale="80" zoomScaleSheetLayoutView="80" workbookViewId="0"/>
  </sheetViews>
  <sheetFormatPr defaultColWidth="11.44140625" defaultRowHeight="15.6" x14ac:dyDescent="0.3"/>
  <cols>
    <col min="1" max="1" width="19.33203125" style="1" bestFit="1" customWidth="1"/>
    <col min="2" max="2" width="23.33203125" style="1" customWidth="1"/>
    <col min="3" max="8" width="11" style="4" customWidth="1"/>
    <col min="9" max="16384" width="11.44140625" style="1"/>
  </cols>
  <sheetData>
    <row r="1" spans="1:8" ht="18" customHeight="1" x14ac:dyDescent="0.35">
      <c r="A1" s="17" t="s">
        <v>410</v>
      </c>
      <c r="B1" s="45" t="s">
        <v>411</v>
      </c>
      <c r="C1" s="18"/>
      <c r="D1" s="78"/>
      <c r="E1" s="78"/>
      <c r="F1" s="78"/>
      <c r="G1" s="78"/>
      <c r="H1" s="78"/>
    </row>
    <row r="2" spans="1:8" ht="18" customHeight="1" x14ac:dyDescent="0.35">
      <c r="A2" s="19" t="s">
        <v>412</v>
      </c>
      <c r="B2" s="20" t="s">
        <v>413</v>
      </c>
      <c r="C2" s="18"/>
      <c r="D2" s="21"/>
      <c r="E2" s="21"/>
      <c r="F2" s="21"/>
      <c r="G2" s="21"/>
      <c r="H2" s="21"/>
    </row>
    <row r="3" spans="1:8" ht="18" customHeight="1" x14ac:dyDescent="0.35">
      <c r="A3" s="19"/>
      <c r="B3" s="20"/>
      <c r="C3" s="18"/>
      <c r="D3" s="21"/>
      <c r="E3" s="21"/>
      <c r="F3" s="21"/>
      <c r="G3" s="21"/>
      <c r="H3" s="21"/>
    </row>
    <row r="4" spans="1:8" ht="21.75" customHeight="1" x14ac:dyDescent="0.35">
      <c r="A4" s="22"/>
      <c r="B4" s="22"/>
      <c r="C4" s="18"/>
      <c r="D4" s="18"/>
      <c r="E4" s="268"/>
      <c r="F4" s="311"/>
      <c r="G4" s="44"/>
      <c r="H4" s="44" t="s">
        <v>416</v>
      </c>
    </row>
    <row r="5" spans="1:8" ht="18" customHeight="1" x14ac:dyDescent="0.3">
      <c r="A5" s="47" t="s">
        <v>399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8" ht="18" customHeight="1" x14ac:dyDescent="0.3">
      <c r="A6" s="23" t="s">
        <v>400</v>
      </c>
      <c r="B6" s="24" t="s">
        <v>25</v>
      </c>
      <c r="C6" s="461">
        <v>2019</v>
      </c>
      <c r="D6" s="461">
        <v>2020</v>
      </c>
      <c r="E6" s="461">
        <v>2021</v>
      </c>
      <c r="F6" s="518">
        <v>2022</v>
      </c>
      <c r="G6" s="518">
        <v>2023</v>
      </c>
      <c r="H6" s="518">
        <v>2024</v>
      </c>
    </row>
    <row r="7" spans="1:8" ht="7.5" customHeight="1" x14ac:dyDescent="0.35">
      <c r="A7" s="25"/>
      <c r="B7" s="22"/>
      <c r="C7" s="26"/>
      <c r="D7" s="26"/>
      <c r="E7" s="26"/>
    </row>
    <row r="8" spans="1:8" ht="18" customHeight="1" x14ac:dyDescent="0.3">
      <c r="A8" s="27" t="s">
        <v>401</v>
      </c>
      <c r="B8" s="27" t="s">
        <v>27</v>
      </c>
      <c r="C8" s="28">
        <v>1</v>
      </c>
      <c r="D8" s="28">
        <v>0</v>
      </c>
      <c r="E8" s="484">
        <v>0</v>
      </c>
      <c r="F8" s="484">
        <v>0</v>
      </c>
      <c r="G8" s="28">
        <v>0</v>
      </c>
      <c r="H8" s="28">
        <v>0</v>
      </c>
    </row>
    <row r="9" spans="1:8" ht="18" customHeight="1" x14ac:dyDescent="0.3">
      <c r="A9" s="20" t="s">
        <v>402</v>
      </c>
      <c r="B9" s="20" t="s">
        <v>56</v>
      </c>
      <c r="C9" s="28">
        <v>0</v>
      </c>
      <c r="D9" s="28">
        <v>0</v>
      </c>
      <c r="E9" s="484">
        <v>0</v>
      </c>
      <c r="F9" s="484">
        <v>0</v>
      </c>
      <c r="G9" s="484">
        <v>0</v>
      </c>
      <c r="H9" s="484">
        <v>0</v>
      </c>
    </row>
    <row r="10" spans="1:8" ht="18" customHeight="1" x14ac:dyDescent="0.3">
      <c r="A10" s="27"/>
      <c r="B10" s="27" t="s">
        <v>29</v>
      </c>
      <c r="C10" s="28">
        <v>1</v>
      </c>
      <c r="D10" s="28">
        <v>0</v>
      </c>
      <c r="E10" s="484">
        <v>0</v>
      </c>
      <c r="F10" s="484">
        <v>0</v>
      </c>
      <c r="G10" s="484">
        <v>0</v>
      </c>
      <c r="H10" s="484">
        <v>0</v>
      </c>
    </row>
    <row r="11" spans="1:8" ht="18" customHeight="1" x14ac:dyDescent="0.3">
      <c r="A11" s="27"/>
      <c r="B11" s="20"/>
      <c r="C11" s="38"/>
      <c r="D11" s="38"/>
      <c r="E11" s="490"/>
      <c r="F11" s="490"/>
      <c r="G11" s="490"/>
      <c r="H11" s="490"/>
    </row>
    <row r="12" spans="1:8" ht="18" customHeight="1" x14ac:dyDescent="0.3">
      <c r="A12" s="27" t="s">
        <v>68</v>
      </c>
      <c r="B12" s="27" t="s">
        <v>27</v>
      </c>
      <c r="C12" s="28">
        <v>18</v>
      </c>
      <c r="D12" s="28">
        <v>14</v>
      </c>
      <c r="E12" s="484">
        <v>16</v>
      </c>
      <c r="F12" s="484">
        <v>13</v>
      </c>
      <c r="G12" s="28">
        <v>16</v>
      </c>
      <c r="H12" s="28">
        <v>16</v>
      </c>
    </row>
    <row r="13" spans="1:8" ht="18" customHeight="1" x14ac:dyDescent="0.3">
      <c r="A13" s="20"/>
      <c r="B13" s="20" t="s">
        <v>56</v>
      </c>
      <c r="C13" s="28">
        <v>10</v>
      </c>
      <c r="D13" s="28">
        <v>6</v>
      </c>
      <c r="E13" s="484">
        <v>10</v>
      </c>
      <c r="F13" s="484">
        <v>8</v>
      </c>
      <c r="G13" s="484">
        <v>9</v>
      </c>
      <c r="H13" s="484">
        <v>8</v>
      </c>
    </row>
    <row r="14" spans="1:8" ht="18" customHeight="1" x14ac:dyDescent="0.3">
      <c r="A14" s="27"/>
      <c r="B14" s="27" t="s">
        <v>29</v>
      </c>
      <c r="C14" s="28">
        <v>8</v>
      </c>
      <c r="D14" s="28">
        <v>8</v>
      </c>
      <c r="E14" s="484">
        <v>6</v>
      </c>
      <c r="F14" s="484">
        <v>5</v>
      </c>
      <c r="G14" s="484">
        <v>7</v>
      </c>
      <c r="H14" s="484">
        <v>8</v>
      </c>
    </row>
    <row r="15" spans="1:8" ht="18" customHeight="1" x14ac:dyDescent="0.3">
      <c r="A15" s="27"/>
      <c r="B15" s="20"/>
      <c r="C15" s="38"/>
      <c r="D15" s="38"/>
      <c r="E15" s="490"/>
      <c r="F15" s="490"/>
      <c r="G15" s="490"/>
      <c r="H15" s="490"/>
    </row>
    <row r="16" spans="1:8" ht="18" customHeight="1" x14ac:dyDescent="0.3">
      <c r="A16" s="27" t="s">
        <v>61</v>
      </c>
      <c r="B16" s="27" t="s">
        <v>27</v>
      </c>
      <c r="C16" s="28">
        <v>78</v>
      </c>
      <c r="D16" s="28">
        <v>79</v>
      </c>
      <c r="E16" s="484">
        <v>58</v>
      </c>
      <c r="F16" s="484">
        <v>69</v>
      </c>
      <c r="G16" s="28">
        <v>70</v>
      </c>
      <c r="H16" s="28">
        <v>68</v>
      </c>
    </row>
    <row r="17" spans="1:9" ht="18" customHeight="1" x14ac:dyDescent="0.3">
      <c r="A17" s="20"/>
      <c r="B17" s="20" t="s">
        <v>56</v>
      </c>
      <c r="C17" s="28">
        <v>35</v>
      </c>
      <c r="D17" s="28">
        <v>42</v>
      </c>
      <c r="E17" s="484">
        <v>26</v>
      </c>
      <c r="F17" s="484">
        <v>34</v>
      </c>
      <c r="G17" s="484">
        <v>35</v>
      </c>
      <c r="H17" s="484">
        <v>32</v>
      </c>
    </row>
    <row r="18" spans="1:9" ht="18" customHeight="1" x14ac:dyDescent="0.3">
      <c r="A18" s="27"/>
      <c r="B18" s="27" t="s">
        <v>29</v>
      </c>
      <c r="C18" s="28">
        <v>43</v>
      </c>
      <c r="D18" s="28">
        <v>37</v>
      </c>
      <c r="E18" s="484">
        <v>32</v>
      </c>
      <c r="F18" s="484">
        <v>35</v>
      </c>
      <c r="G18" s="484">
        <v>35</v>
      </c>
      <c r="H18" s="484">
        <v>36</v>
      </c>
      <c r="I18" s="14"/>
    </row>
    <row r="19" spans="1:9" ht="18" customHeight="1" x14ac:dyDescent="0.3">
      <c r="A19" s="20"/>
      <c r="B19" s="27"/>
      <c r="C19" s="28"/>
      <c r="D19" s="28"/>
      <c r="E19" s="484"/>
      <c r="F19" s="484"/>
      <c r="G19" s="484"/>
      <c r="H19" s="484"/>
    </row>
    <row r="20" spans="1:9" ht="18" customHeight="1" x14ac:dyDescent="0.3">
      <c r="A20" s="27" t="s">
        <v>62</v>
      </c>
      <c r="B20" s="27" t="s">
        <v>27</v>
      </c>
      <c r="C20" s="28">
        <v>105</v>
      </c>
      <c r="D20" s="28">
        <v>87</v>
      </c>
      <c r="E20" s="484">
        <v>108</v>
      </c>
      <c r="F20" s="484">
        <v>100</v>
      </c>
      <c r="G20" s="28">
        <v>98</v>
      </c>
      <c r="H20" s="28">
        <v>98</v>
      </c>
    </row>
    <row r="21" spans="1:9" ht="18" customHeight="1" x14ac:dyDescent="0.3">
      <c r="A21" s="20"/>
      <c r="B21" s="20" t="s">
        <v>56</v>
      </c>
      <c r="C21" s="28">
        <v>56</v>
      </c>
      <c r="D21" s="28">
        <v>49</v>
      </c>
      <c r="E21" s="484">
        <v>58</v>
      </c>
      <c r="F21" s="484">
        <v>63</v>
      </c>
      <c r="G21" s="484">
        <v>55</v>
      </c>
      <c r="H21" s="484">
        <v>51</v>
      </c>
    </row>
    <row r="22" spans="1:9" ht="18" customHeight="1" x14ac:dyDescent="0.3">
      <c r="A22" s="20"/>
      <c r="B22" s="27" t="s">
        <v>29</v>
      </c>
      <c r="C22" s="28">
        <v>49</v>
      </c>
      <c r="D22" s="28">
        <v>38</v>
      </c>
      <c r="E22" s="484">
        <v>50</v>
      </c>
      <c r="F22" s="484">
        <v>37</v>
      </c>
      <c r="G22" s="484">
        <v>43</v>
      </c>
      <c r="H22" s="484">
        <v>47</v>
      </c>
    </row>
    <row r="23" spans="1:9" ht="18" customHeight="1" x14ac:dyDescent="0.3">
      <c r="A23" s="32"/>
      <c r="B23" s="20"/>
      <c r="C23" s="38"/>
      <c r="D23" s="38"/>
      <c r="E23" s="490"/>
      <c r="F23" s="490"/>
      <c r="G23" s="490"/>
      <c r="H23" s="490"/>
    </row>
    <row r="24" spans="1:9" ht="18" customHeight="1" x14ac:dyDescent="0.3">
      <c r="A24" s="27" t="s">
        <v>63</v>
      </c>
      <c r="B24" s="27" t="s">
        <v>27</v>
      </c>
      <c r="C24" s="28">
        <v>78</v>
      </c>
      <c r="D24" s="28">
        <v>78</v>
      </c>
      <c r="E24" s="484">
        <v>89</v>
      </c>
      <c r="F24" s="484">
        <v>98</v>
      </c>
      <c r="G24" s="28">
        <v>89</v>
      </c>
      <c r="H24" s="28">
        <v>87</v>
      </c>
    </row>
    <row r="25" spans="1:9" ht="18" customHeight="1" x14ac:dyDescent="0.3">
      <c r="A25" s="20"/>
      <c r="B25" s="20" t="s">
        <v>56</v>
      </c>
      <c r="C25" s="28">
        <v>41</v>
      </c>
      <c r="D25" s="28">
        <v>50</v>
      </c>
      <c r="E25" s="484">
        <v>53</v>
      </c>
      <c r="F25" s="484">
        <v>47</v>
      </c>
      <c r="G25" s="484">
        <v>48</v>
      </c>
      <c r="H25" s="484">
        <v>43</v>
      </c>
    </row>
    <row r="26" spans="1:9" ht="18" customHeight="1" x14ac:dyDescent="0.3">
      <c r="A26" s="27"/>
      <c r="B26" s="27" t="s">
        <v>29</v>
      </c>
      <c r="C26" s="28">
        <v>37</v>
      </c>
      <c r="D26" s="28">
        <v>28</v>
      </c>
      <c r="E26" s="484">
        <v>36</v>
      </c>
      <c r="F26" s="484">
        <v>51</v>
      </c>
      <c r="G26" s="484">
        <v>41</v>
      </c>
      <c r="H26" s="484">
        <v>44</v>
      </c>
    </row>
    <row r="27" spans="1:9" ht="18" customHeight="1" x14ac:dyDescent="0.3">
      <c r="A27" s="27"/>
      <c r="B27" s="20"/>
      <c r="C27" s="38"/>
      <c r="D27" s="38"/>
      <c r="E27" s="490"/>
      <c r="F27" s="490"/>
      <c r="G27" s="490"/>
      <c r="H27" s="490"/>
      <c r="I27" s="13"/>
    </row>
    <row r="28" spans="1:9" ht="18" customHeight="1" x14ac:dyDescent="0.3">
      <c r="A28" s="27" t="s">
        <v>64</v>
      </c>
      <c r="B28" s="27" t="s">
        <v>27</v>
      </c>
      <c r="C28" s="28">
        <v>59</v>
      </c>
      <c r="D28" s="28">
        <v>43</v>
      </c>
      <c r="E28" s="484">
        <v>54</v>
      </c>
      <c r="F28" s="484">
        <v>41</v>
      </c>
      <c r="G28" s="28">
        <v>49</v>
      </c>
      <c r="H28" s="28">
        <v>48</v>
      </c>
    </row>
    <row r="29" spans="1:9" ht="18" customHeight="1" x14ac:dyDescent="0.3">
      <c r="A29" s="20"/>
      <c r="B29" s="20" t="s">
        <v>56</v>
      </c>
      <c r="C29" s="28">
        <v>33</v>
      </c>
      <c r="D29" s="28">
        <v>22</v>
      </c>
      <c r="E29" s="484">
        <v>30</v>
      </c>
      <c r="F29" s="484">
        <v>21</v>
      </c>
      <c r="G29" s="484">
        <v>25</v>
      </c>
      <c r="H29" s="484">
        <v>23</v>
      </c>
    </row>
    <row r="30" spans="1:9" ht="18" customHeight="1" x14ac:dyDescent="0.3">
      <c r="A30" s="27"/>
      <c r="B30" s="27" t="s">
        <v>29</v>
      </c>
      <c r="C30" s="28">
        <v>26</v>
      </c>
      <c r="D30" s="28">
        <v>21</v>
      </c>
      <c r="E30" s="484">
        <v>24</v>
      </c>
      <c r="F30" s="484">
        <v>20</v>
      </c>
      <c r="G30" s="484">
        <v>24</v>
      </c>
      <c r="H30" s="484">
        <v>25</v>
      </c>
      <c r="I30" s="14"/>
    </row>
    <row r="31" spans="1:9" ht="18" customHeight="1" x14ac:dyDescent="0.3">
      <c r="A31" s="27"/>
      <c r="B31" s="20"/>
      <c r="C31" s="38"/>
      <c r="D31" s="38"/>
      <c r="E31" s="490"/>
      <c r="F31" s="490"/>
      <c r="G31" s="490"/>
      <c r="H31" s="490"/>
    </row>
    <row r="32" spans="1:9" ht="18" customHeight="1" x14ac:dyDescent="0.3">
      <c r="A32" s="27" t="s">
        <v>65</v>
      </c>
      <c r="B32" s="27" t="s">
        <v>27</v>
      </c>
      <c r="C32" s="28">
        <v>15</v>
      </c>
      <c r="D32" s="28">
        <v>18</v>
      </c>
      <c r="E32" s="484">
        <v>13</v>
      </c>
      <c r="F32" s="484">
        <v>10</v>
      </c>
      <c r="G32" s="28">
        <v>13</v>
      </c>
      <c r="H32" s="28">
        <v>11</v>
      </c>
    </row>
    <row r="33" spans="1:9" ht="18" customHeight="1" x14ac:dyDescent="0.3">
      <c r="A33" s="20"/>
      <c r="B33" s="20" t="s">
        <v>56</v>
      </c>
      <c r="C33" s="28">
        <v>6</v>
      </c>
      <c r="D33" s="28">
        <v>10</v>
      </c>
      <c r="E33" s="484">
        <v>8</v>
      </c>
      <c r="F33" s="484">
        <v>7</v>
      </c>
      <c r="G33" s="484">
        <v>7</v>
      </c>
      <c r="H33" s="484">
        <v>5</v>
      </c>
    </row>
    <row r="34" spans="1:9" ht="18" customHeight="1" x14ac:dyDescent="0.3">
      <c r="A34" s="27"/>
      <c r="B34" s="27" t="s">
        <v>29</v>
      </c>
      <c r="C34" s="28">
        <v>9</v>
      </c>
      <c r="D34" s="28">
        <v>8</v>
      </c>
      <c r="E34" s="484">
        <v>5</v>
      </c>
      <c r="F34" s="484">
        <v>3</v>
      </c>
      <c r="G34" s="484">
        <v>6</v>
      </c>
      <c r="H34" s="484">
        <v>6</v>
      </c>
      <c r="I34" s="14"/>
    </row>
    <row r="35" spans="1:9" ht="18" customHeight="1" x14ac:dyDescent="0.3">
      <c r="A35" s="27"/>
      <c r="B35" s="20"/>
      <c r="C35" s="38"/>
      <c r="D35" s="38"/>
      <c r="E35" s="490"/>
      <c r="F35" s="490"/>
      <c r="G35" s="490"/>
      <c r="H35" s="490"/>
    </row>
    <row r="36" spans="1:9" ht="18" customHeight="1" x14ac:dyDescent="0.3">
      <c r="A36" s="27" t="s">
        <v>66</v>
      </c>
      <c r="B36" s="27" t="s">
        <v>27</v>
      </c>
      <c r="C36" s="28">
        <v>1</v>
      </c>
      <c r="D36" s="28">
        <v>1</v>
      </c>
      <c r="E36" s="484">
        <v>1</v>
      </c>
      <c r="F36" s="484">
        <v>2</v>
      </c>
      <c r="G36" s="28">
        <v>2</v>
      </c>
      <c r="H36" s="28">
        <v>2</v>
      </c>
    </row>
    <row r="37" spans="1:9" ht="18" customHeight="1" x14ac:dyDescent="0.3">
      <c r="A37" s="20"/>
      <c r="B37" s="20" t="s">
        <v>56</v>
      </c>
      <c r="C37" s="28">
        <v>0</v>
      </c>
      <c r="D37" s="28">
        <v>0</v>
      </c>
      <c r="E37" s="484">
        <v>0</v>
      </c>
      <c r="F37" s="484">
        <v>1</v>
      </c>
      <c r="G37" s="484">
        <v>1</v>
      </c>
      <c r="H37" s="484">
        <v>1</v>
      </c>
    </row>
    <row r="38" spans="1:9" ht="18" customHeight="1" x14ac:dyDescent="0.3">
      <c r="A38" s="27"/>
      <c r="B38" s="27" t="s">
        <v>29</v>
      </c>
      <c r="C38" s="28">
        <v>1</v>
      </c>
      <c r="D38" s="28">
        <v>1</v>
      </c>
      <c r="E38" s="484">
        <v>1</v>
      </c>
      <c r="F38" s="484">
        <v>1</v>
      </c>
      <c r="G38" s="484">
        <v>1</v>
      </c>
      <c r="H38" s="484">
        <v>1</v>
      </c>
      <c r="I38" s="14"/>
    </row>
    <row r="39" spans="1:9" ht="18" customHeight="1" x14ac:dyDescent="0.3">
      <c r="A39" s="27"/>
      <c r="B39" s="20"/>
      <c r="C39" s="38"/>
      <c r="D39" s="38"/>
      <c r="E39" s="490"/>
      <c r="F39" s="490"/>
      <c r="G39" s="490"/>
      <c r="H39" s="490"/>
      <c r="I39" s="13"/>
    </row>
    <row r="40" spans="1:9" ht="18" customHeight="1" x14ac:dyDescent="0.3">
      <c r="A40" s="27" t="s">
        <v>387</v>
      </c>
      <c r="B40" s="27" t="s">
        <v>27</v>
      </c>
      <c r="C40" s="28">
        <v>0</v>
      </c>
      <c r="D40" s="28">
        <v>1</v>
      </c>
      <c r="E40" s="484">
        <v>0</v>
      </c>
      <c r="F40" s="484">
        <v>2</v>
      </c>
      <c r="G40" s="28">
        <v>0</v>
      </c>
      <c r="H40" s="28">
        <v>0</v>
      </c>
    </row>
    <row r="41" spans="1:9" ht="18" customHeight="1" x14ac:dyDescent="0.3">
      <c r="A41" s="20" t="s">
        <v>388</v>
      </c>
      <c r="B41" s="20" t="s">
        <v>56</v>
      </c>
      <c r="C41" s="28">
        <v>0</v>
      </c>
      <c r="D41" s="28">
        <v>1</v>
      </c>
      <c r="E41" s="484">
        <v>0</v>
      </c>
      <c r="F41" s="484">
        <v>1</v>
      </c>
      <c r="G41" s="484">
        <v>0</v>
      </c>
      <c r="H41" s="484">
        <v>0</v>
      </c>
    </row>
    <row r="42" spans="1:9" ht="18" customHeight="1" x14ac:dyDescent="0.3">
      <c r="A42" s="27"/>
      <c r="B42" s="27" t="s">
        <v>29</v>
      </c>
      <c r="C42" s="28">
        <v>0</v>
      </c>
      <c r="D42" s="28">
        <v>0</v>
      </c>
      <c r="E42" s="484">
        <v>0</v>
      </c>
      <c r="F42" s="484">
        <v>1</v>
      </c>
      <c r="G42" s="484">
        <v>0</v>
      </c>
      <c r="H42" s="484">
        <v>0</v>
      </c>
      <c r="I42" s="14"/>
    </row>
    <row r="43" spans="1:9" ht="18" customHeight="1" x14ac:dyDescent="0.3">
      <c r="A43" s="27"/>
      <c r="B43" s="20"/>
      <c r="C43" s="38"/>
      <c r="D43" s="38"/>
      <c r="E43" s="490"/>
      <c r="F43" s="490"/>
      <c r="G43" s="490"/>
      <c r="H43" s="490"/>
    </row>
    <row r="44" spans="1:9" ht="18" customHeight="1" x14ac:dyDescent="0.3">
      <c r="A44" s="27" t="s">
        <v>54</v>
      </c>
      <c r="B44" s="27" t="s">
        <v>27</v>
      </c>
      <c r="C44" s="28">
        <v>0</v>
      </c>
      <c r="D44" s="28">
        <v>1</v>
      </c>
      <c r="E44" s="484">
        <v>0</v>
      </c>
      <c r="F44" s="484">
        <v>0</v>
      </c>
      <c r="G44" s="28">
        <v>0</v>
      </c>
      <c r="H44" s="28">
        <v>0</v>
      </c>
    </row>
    <row r="45" spans="1:9" ht="18" customHeight="1" x14ac:dyDescent="0.3">
      <c r="A45" s="20" t="s">
        <v>55</v>
      </c>
      <c r="B45" s="20" t="s">
        <v>56</v>
      </c>
      <c r="C45" s="28">
        <v>0</v>
      </c>
      <c r="D45" s="28">
        <v>1</v>
      </c>
      <c r="E45" s="484">
        <v>0</v>
      </c>
      <c r="F45" s="484">
        <v>0</v>
      </c>
      <c r="G45" s="484">
        <v>0</v>
      </c>
      <c r="H45" s="484">
        <v>0</v>
      </c>
    </row>
    <row r="46" spans="1:9" ht="18" customHeight="1" x14ac:dyDescent="0.3">
      <c r="A46" s="27"/>
      <c r="B46" s="27" t="s">
        <v>29</v>
      </c>
      <c r="C46" s="28">
        <v>0</v>
      </c>
      <c r="D46" s="28">
        <v>0</v>
      </c>
      <c r="E46" s="484">
        <v>0</v>
      </c>
      <c r="F46" s="484">
        <v>0</v>
      </c>
      <c r="G46" s="484">
        <v>0</v>
      </c>
      <c r="H46" s="484">
        <v>0</v>
      </c>
      <c r="I46" s="14"/>
    </row>
    <row r="47" spans="1:9" ht="7.5" customHeight="1" x14ac:dyDescent="0.3">
      <c r="A47" s="42"/>
      <c r="B47" s="42"/>
      <c r="C47" s="312"/>
      <c r="D47" s="312"/>
      <c r="E47" s="500"/>
      <c r="F47" s="500"/>
      <c r="G47" s="500"/>
      <c r="H47" s="500"/>
    </row>
    <row r="48" spans="1:9" ht="7.5" customHeight="1" x14ac:dyDescent="0.3">
      <c r="A48" s="40"/>
      <c r="B48" s="40"/>
      <c r="C48" s="313"/>
      <c r="D48" s="313"/>
      <c r="E48" s="501"/>
      <c r="F48" s="501"/>
      <c r="G48" s="501"/>
      <c r="H48" s="501"/>
    </row>
    <row r="49" spans="1:9" ht="18" customHeight="1" x14ac:dyDescent="0.3">
      <c r="A49" s="45" t="s">
        <v>33</v>
      </c>
      <c r="B49" s="32" t="s">
        <v>57</v>
      </c>
      <c r="C49" s="469">
        <v>355</v>
      </c>
      <c r="D49" s="469">
        <v>322</v>
      </c>
      <c r="E49" s="469">
        <v>339</v>
      </c>
      <c r="F49" s="469">
        <v>335</v>
      </c>
      <c r="G49" s="469">
        <v>337</v>
      </c>
      <c r="H49" s="469">
        <v>330</v>
      </c>
      <c r="I49" s="8"/>
    </row>
    <row r="50" spans="1:9" ht="18" customHeight="1" x14ac:dyDescent="0.3">
      <c r="A50" s="32" t="s">
        <v>35</v>
      </c>
      <c r="B50" s="45" t="s">
        <v>36</v>
      </c>
      <c r="C50" s="470">
        <v>181</v>
      </c>
      <c r="D50" s="470">
        <v>181</v>
      </c>
      <c r="E50" s="470">
        <v>185</v>
      </c>
      <c r="F50" s="470">
        <v>182</v>
      </c>
      <c r="G50" s="470">
        <v>180</v>
      </c>
      <c r="H50" s="470">
        <v>163</v>
      </c>
      <c r="I50" s="8"/>
    </row>
    <row r="51" spans="1:9" ht="18" customHeight="1" x14ac:dyDescent="0.35">
      <c r="A51" s="22"/>
      <c r="B51" s="45" t="s">
        <v>37</v>
      </c>
      <c r="C51" s="470">
        <v>174</v>
      </c>
      <c r="D51" s="470">
        <v>141</v>
      </c>
      <c r="E51" s="470">
        <v>154</v>
      </c>
      <c r="F51" s="470">
        <v>153</v>
      </c>
      <c r="G51" s="470">
        <v>157</v>
      </c>
      <c r="H51" s="470">
        <v>167</v>
      </c>
      <c r="I51" s="13"/>
    </row>
    <row r="52" spans="1:9" ht="7.5" customHeight="1" x14ac:dyDescent="0.3">
      <c r="A52" s="9"/>
      <c r="B52" s="9"/>
      <c r="C52" s="16"/>
      <c r="D52" s="16"/>
      <c r="E52" s="16"/>
      <c r="F52" s="43"/>
      <c r="G52" s="43"/>
      <c r="H52" s="43"/>
      <c r="I52" s="8"/>
    </row>
    <row r="53" spans="1:9" ht="11.25" customHeight="1" x14ac:dyDescent="0.3"/>
    <row r="54" spans="1:9" ht="18" customHeight="1" x14ac:dyDescent="0.3">
      <c r="A54" s="6"/>
      <c r="B54" s="2"/>
      <c r="C54" s="1"/>
      <c r="D54" s="1"/>
      <c r="E54" s="3"/>
      <c r="F54" s="1"/>
      <c r="G54" s="34"/>
      <c r="H54" s="34" t="s">
        <v>38</v>
      </c>
    </row>
    <row r="55" spans="1:9" ht="18" customHeight="1" x14ac:dyDescent="0.3">
      <c r="A55" s="6"/>
      <c r="B55" s="6"/>
      <c r="C55" s="7"/>
      <c r="D55" s="7"/>
      <c r="E55" s="7"/>
      <c r="F55" s="7"/>
      <c r="G55" s="35"/>
      <c r="H55" s="35" t="s">
        <v>39</v>
      </c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80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4331C-FDAC-48A9-880E-BE5E8CFBC035}">
  <sheetPr>
    <tabColor theme="7"/>
    <pageSetUpPr fitToPage="1"/>
  </sheetPr>
  <dimension ref="A1:J55"/>
  <sheetViews>
    <sheetView view="pageBreakPreview" zoomScale="90" zoomScaleSheetLayoutView="90" workbookViewId="0">
      <selection activeCell="L26" sqref="L26"/>
    </sheetView>
  </sheetViews>
  <sheetFormatPr defaultColWidth="11.44140625" defaultRowHeight="15.6" x14ac:dyDescent="0.3"/>
  <cols>
    <col min="1" max="1" width="19.33203125" style="1" bestFit="1" customWidth="1"/>
    <col min="2" max="2" width="23.33203125" style="1" customWidth="1"/>
    <col min="3" max="8" width="11" style="4" customWidth="1"/>
    <col min="9" max="16384" width="11.44140625" style="1"/>
  </cols>
  <sheetData>
    <row r="1" spans="1:9" ht="18" customHeight="1" x14ac:dyDescent="0.35">
      <c r="A1" s="17" t="s">
        <v>410</v>
      </c>
      <c r="B1" s="45" t="s">
        <v>411</v>
      </c>
      <c r="C1" s="18"/>
      <c r="D1" s="78"/>
      <c r="E1" s="78"/>
      <c r="F1" s="78"/>
      <c r="G1" s="78"/>
      <c r="H1" s="78"/>
    </row>
    <row r="2" spans="1:9" ht="18" customHeight="1" x14ac:dyDescent="0.35">
      <c r="A2" s="19" t="s">
        <v>412</v>
      </c>
      <c r="B2" s="20" t="s">
        <v>413</v>
      </c>
      <c r="C2" s="18"/>
      <c r="D2" s="21"/>
      <c r="E2" s="21"/>
      <c r="F2" s="21"/>
      <c r="G2" s="21"/>
      <c r="H2" s="21"/>
    </row>
    <row r="3" spans="1:9" ht="18" customHeight="1" x14ac:dyDescent="0.35">
      <c r="A3" s="19"/>
      <c r="B3" s="20"/>
      <c r="C3" s="18"/>
      <c r="D3" s="21"/>
      <c r="E3" s="21"/>
      <c r="F3" s="21"/>
      <c r="G3" s="21"/>
      <c r="H3" s="21"/>
    </row>
    <row r="4" spans="1:9" ht="21.75" customHeight="1" x14ac:dyDescent="0.35">
      <c r="A4" s="22"/>
      <c r="B4" s="22"/>
      <c r="C4" s="18"/>
      <c r="D4" s="18"/>
      <c r="E4" s="268"/>
      <c r="F4" s="311"/>
      <c r="G4" s="44"/>
      <c r="H4" s="44" t="s">
        <v>417</v>
      </c>
    </row>
    <row r="5" spans="1:9" ht="18" customHeight="1" x14ac:dyDescent="0.3">
      <c r="A5" s="47" t="s">
        <v>399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9" ht="18" customHeight="1" x14ac:dyDescent="0.3">
      <c r="A6" s="23" t="s">
        <v>400</v>
      </c>
      <c r="B6" s="24" t="s">
        <v>25</v>
      </c>
      <c r="C6" s="461">
        <v>2019</v>
      </c>
      <c r="D6" s="461">
        <v>2020</v>
      </c>
      <c r="E6" s="461">
        <v>2021</v>
      </c>
      <c r="F6" s="518">
        <v>2022</v>
      </c>
      <c r="G6" s="518">
        <v>2023</v>
      </c>
      <c r="H6" s="518">
        <v>2024</v>
      </c>
    </row>
    <row r="7" spans="1:9" ht="7.5" customHeight="1" x14ac:dyDescent="0.35">
      <c r="A7" s="25"/>
      <c r="B7" s="22"/>
      <c r="C7" s="26"/>
      <c r="D7" s="26"/>
      <c r="E7" s="26"/>
    </row>
    <row r="8" spans="1:9" ht="18" customHeight="1" x14ac:dyDescent="0.3">
      <c r="A8" s="27" t="s">
        <v>401</v>
      </c>
      <c r="B8" s="27" t="s">
        <v>27</v>
      </c>
      <c r="C8" s="28">
        <f t="shared" ref="C8:G8" si="0">SUM(C9:C10)</f>
        <v>0</v>
      </c>
      <c r="D8" s="28">
        <f t="shared" si="0"/>
        <v>0</v>
      </c>
      <c r="E8" s="484">
        <f t="shared" si="0"/>
        <v>0</v>
      </c>
      <c r="F8" s="484">
        <f t="shared" si="0"/>
        <v>1</v>
      </c>
      <c r="G8" s="28">
        <f t="shared" si="0"/>
        <v>1</v>
      </c>
      <c r="H8" s="28">
        <f t="shared" ref="H8" si="1">SUM(H9:H10)</f>
        <v>0</v>
      </c>
    </row>
    <row r="9" spans="1:9" ht="18" customHeight="1" x14ac:dyDescent="0.3">
      <c r="A9" s="20" t="s">
        <v>402</v>
      </c>
      <c r="B9" s="20" t="s">
        <v>56</v>
      </c>
      <c r="C9" s="28">
        <v>0</v>
      </c>
      <c r="D9" s="28">
        <v>0</v>
      </c>
      <c r="E9" s="484">
        <v>0</v>
      </c>
      <c r="F9" s="484">
        <v>1</v>
      </c>
      <c r="G9" s="484">
        <v>0</v>
      </c>
      <c r="H9" s="484">
        <v>0</v>
      </c>
    </row>
    <row r="10" spans="1:9" ht="18" customHeight="1" x14ac:dyDescent="0.3">
      <c r="A10" s="27"/>
      <c r="B10" s="27" t="s">
        <v>29</v>
      </c>
      <c r="C10" s="28">
        <v>0</v>
      </c>
      <c r="D10" s="28">
        <v>0</v>
      </c>
      <c r="E10" s="484">
        <v>0</v>
      </c>
      <c r="F10" s="484">
        <v>0</v>
      </c>
      <c r="G10" s="484">
        <v>1</v>
      </c>
      <c r="H10" s="484">
        <v>0</v>
      </c>
    </row>
    <row r="11" spans="1:9" ht="18" customHeight="1" x14ac:dyDescent="0.3">
      <c r="A11" s="27"/>
      <c r="B11" s="20"/>
      <c r="C11" s="38"/>
      <c r="D11" s="38"/>
      <c r="E11" s="490"/>
      <c r="F11" s="490"/>
      <c r="G11" s="490"/>
      <c r="H11" s="490"/>
      <c r="I11" s="3"/>
    </row>
    <row r="12" spans="1:9" ht="18" customHeight="1" x14ac:dyDescent="0.3">
      <c r="A12" s="27" t="s">
        <v>68</v>
      </c>
      <c r="B12" s="27" t="s">
        <v>27</v>
      </c>
      <c r="C12" s="28">
        <f t="shared" ref="C12:F12" si="2">SUM(C13:C14)</f>
        <v>9</v>
      </c>
      <c r="D12" s="28">
        <f t="shared" si="2"/>
        <v>7</v>
      </c>
      <c r="E12" s="484">
        <f t="shared" si="2"/>
        <v>4</v>
      </c>
      <c r="F12" s="484">
        <f t="shared" si="2"/>
        <v>1</v>
      </c>
      <c r="G12" s="28">
        <f>SUM(G13:G14)</f>
        <v>5</v>
      </c>
      <c r="H12" s="28">
        <f>SUM(H13:H14)</f>
        <v>3</v>
      </c>
    </row>
    <row r="13" spans="1:9" ht="18" customHeight="1" x14ac:dyDescent="0.3">
      <c r="A13" s="20"/>
      <c r="B13" s="20" t="s">
        <v>56</v>
      </c>
      <c r="C13" s="28">
        <v>3</v>
      </c>
      <c r="D13" s="28">
        <v>3</v>
      </c>
      <c r="E13" s="484">
        <v>1</v>
      </c>
      <c r="F13" s="484">
        <v>0</v>
      </c>
      <c r="G13" s="484">
        <v>2</v>
      </c>
      <c r="H13" s="484">
        <v>1</v>
      </c>
    </row>
    <row r="14" spans="1:9" ht="18" customHeight="1" x14ac:dyDescent="0.3">
      <c r="A14" s="27"/>
      <c r="B14" s="27" t="s">
        <v>29</v>
      </c>
      <c r="C14" s="28">
        <v>6</v>
      </c>
      <c r="D14" s="28">
        <v>4</v>
      </c>
      <c r="E14" s="484">
        <v>3</v>
      </c>
      <c r="F14" s="484">
        <v>1</v>
      </c>
      <c r="G14" s="484">
        <v>3</v>
      </c>
      <c r="H14" s="484">
        <v>2</v>
      </c>
    </row>
    <row r="15" spans="1:9" ht="18" customHeight="1" x14ac:dyDescent="0.3">
      <c r="A15" s="27"/>
      <c r="B15" s="20"/>
      <c r="C15" s="38"/>
      <c r="D15" s="38"/>
      <c r="E15" s="490"/>
      <c r="F15" s="490"/>
      <c r="G15" s="490"/>
      <c r="H15" s="490"/>
    </row>
    <row r="16" spans="1:9" ht="18" customHeight="1" x14ac:dyDescent="0.3">
      <c r="A16" s="27" t="s">
        <v>61</v>
      </c>
      <c r="B16" s="27" t="s">
        <v>27</v>
      </c>
      <c r="C16" s="28">
        <f t="shared" ref="C16:F16" si="3">SUM(C17:C18)</f>
        <v>57</v>
      </c>
      <c r="D16" s="28">
        <f t="shared" si="3"/>
        <v>67</v>
      </c>
      <c r="E16" s="484">
        <f t="shared" si="3"/>
        <v>49</v>
      </c>
      <c r="F16" s="484">
        <f t="shared" si="3"/>
        <v>37</v>
      </c>
      <c r="G16" s="28">
        <f>SUM(G17:G18)</f>
        <v>51</v>
      </c>
      <c r="H16" s="28">
        <f>SUM(H17:H18)</f>
        <v>28</v>
      </c>
    </row>
    <row r="17" spans="1:9" ht="18" customHeight="1" x14ac:dyDescent="0.3">
      <c r="A17" s="20"/>
      <c r="B17" s="20" t="s">
        <v>56</v>
      </c>
      <c r="C17" s="28">
        <v>29</v>
      </c>
      <c r="D17" s="28">
        <v>31</v>
      </c>
      <c r="E17" s="484">
        <v>27</v>
      </c>
      <c r="F17" s="484">
        <v>21</v>
      </c>
      <c r="G17" s="484">
        <v>28</v>
      </c>
      <c r="H17" s="484">
        <v>15</v>
      </c>
    </row>
    <row r="18" spans="1:9" ht="18" customHeight="1" x14ac:dyDescent="0.3">
      <c r="A18" s="27"/>
      <c r="B18" s="27" t="s">
        <v>29</v>
      </c>
      <c r="C18" s="28">
        <v>28</v>
      </c>
      <c r="D18" s="28">
        <v>36</v>
      </c>
      <c r="E18" s="484">
        <v>22</v>
      </c>
      <c r="F18" s="484">
        <v>16</v>
      </c>
      <c r="G18" s="484">
        <v>23</v>
      </c>
      <c r="H18" s="484">
        <v>13</v>
      </c>
      <c r="I18" s="14"/>
    </row>
    <row r="19" spans="1:9" ht="18" customHeight="1" x14ac:dyDescent="0.3">
      <c r="A19" s="20"/>
      <c r="B19" s="27"/>
      <c r="C19" s="28"/>
      <c r="D19" s="28"/>
      <c r="E19" s="484"/>
      <c r="F19" s="484"/>
      <c r="G19" s="484"/>
      <c r="H19" s="484"/>
    </row>
    <row r="20" spans="1:9" ht="18" customHeight="1" x14ac:dyDescent="0.3">
      <c r="A20" s="27" t="s">
        <v>62</v>
      </c>
      <c r="B20" s="27" t="s">
        <v>27</v>
      </c>
      <c r="C20" s="28">
        <f t="shared" ref="C20:F20" si="4">SUM(C21:C22)</f>
        <v>159</v>
      </c>
      <c r="D20" s="28">
        <f t="shared" si="4"/>
        <v>159</v>
      </c>
      <c r="E20" s="484">
        <f t="shared" si="4"/>
        <v>126</v>
      </c>
      <c r="F20" s="484">
        <f t="shared" si="4"/>
        <v>118</v>
      </c>
      <c r="G20" s="28">
        <f>SUM(G21:G22)</f>
        <v>143</v>
      </c>
      <c r="H20" s="28">
        <f>SUM(H21:H22)</f>
        <v>82</v>
      </c>
    </row>
    <row r="21" spans="1:9" ht="18" customHeight="1" x14ac:dyDescent="0.3">
      <c r="A21" s="20"/>
      <c r="B21" s="20" t="s">
        <v>56</v>
      </c>
      <c r="C21" s="28">
        <f>26+55</f>
        <v>81</v>
      </c>
      <c r="D21" s="28">
        <v>80</v>
      </c>
      <c r="E21" s="484">
        <v>60</v>
      </c>
      <c r="F21" s="484">
        <v>61</v>
      </c>
      <c r="G21" s="484">
        <v>74</v>
      </c>
      <c r="H21" s="484">
        <v>44</v>
      </c>
    </row>
    <row r="22" spans="1:9" ht="18" customHeight="1" x14ac:dyDescent="0.3">
      <c r="A22" s="20"/>
      <c r="B22" s="27" t="s">
        <v>29</v>
      </c>
      <c r="C22" s="28">
        <f>33+45</f>
        <v>78</v>
      </c>
      <c r="D22" s="28">
        <v>79</v>
      </c>
      <c r="E22" s="484">
        <v>66</v>
      </c>
      <c r="F22" s="484">
        <v>57</v>
      </c>
      <c r="G22" s="484">
        <v>69</v>
      </c>
      <c r="H22" s="484">
        <v>38</v>
      </c>
    </row>
    <row r="23" spans="1:9" ht="18" customHeight="1" x14ac:dyDescent="0.3">
      <c r="A23" s="32"/>
      <c r="B23" s="20"/>
      <c r="C23" s="38"/>
      <c r="D23" s="38"/>
      <c r="E23" s="490"/>
      <c r="F23" s="490"/>
      <c r="G23" s="490"/>
      <c r="H23" s="490"/>
    </row>
    <row r="24" spans="1:9" ht="18" customHeight="1" x14ac:dyDescent="0.3">
      <c r="A24" s="27" t="s">
        <v>63</v>
      </c>
      <c r="B24" s="27" t="s">
        <v>27</v>
      </c>
      <c r="C24" s="28">
        <f t="shared" ref="C24:F24" si="5">SUM(C25:C26)</f>
        <v>200</v>
      </c>
      <c r="D24" s="28">
        <f t="shared" si="5"/>
        <v>213</v>
      </c>
      <c r="E24" s="484">
        <f t="shared" si="5"/>
        <v>203</v>
      </c>
      <c r="F24" s="484">
        <f t="shared" si="5"/>
        <v>161</v>
      </c>
      <c r="G24" s="28">
        <f>SUM(G25:G26)</f>
        <v>200</v>
      </c>
      <c r="H24" s="28">
        <f>SUM(H25:H26)</f>
        <v>113</v>
      </c>
    </row>
    <row r="25" spans="1:9" ht="18" customHeight="1" x14ac:dyDescent="0.3">
      <c r="A25" s="20"/>
      <c r="B25" s="20" t="s">
        <v>56</v>
      </c>
      <c r="C25" s="28">
        <v>112</v>
      </c>
      <c r="D25" s="28">
        <v>110</v>
      </c>
      <c r="E25" s="484">
        <v>95</v>
      </c>
      <c r="F25" s="484">
        <v>78</v>
      </c>
      <c r="G25" s="484">
        <v>104</v>
      </c>
      <c r="H25" s="484">
        <v>59</v>
      </c>
    </row>
    <row r="26" spans="1:9" ht="18" customHeight="1" x14ac:dyDescent="0.3">
      <c r="A26" s="27"/>
      <c r="B26" s="27" t="s">
        <v>29</v>
      </c>
      <c r="C26" s="28">
        <v>88</v>
      </c>
      <c r="D26" s="28">
        <v>103</v>
      </c>
      <c r="E26" s="484">
        <v>108</v>
      </c>
      <c r="F26" s="484">
        <v>83</v>
      </c>
      <c r="G26" s="484">
        <v>96</v>
      </c>
      <c r="H26" s="484">
        <v>54</v>
      </c>
    </row>
    <row r="27" spans="1:9" ht="18" customHeight="1" x14ac:dyDescent="0.3">
      <c r="A27" s="27"/>
      <c r="B27" s="20"/>
      <c r="C27" s="38"/>
      <c r="D27" s="38"/>
      <c r="E27" s="490"/>
      <c r="F27" s="490"/>
      <c r="G27" s="490"/>
      <c r="H27" s="490"/>
      <c r="I27" s="13"/>
    </row>
    <row r="28" spans="1:9" ht="18" customHeight="1" x14ac:dyDescent="0.3">
      <c r="A28" s="27" t="s">
        <v>64</v>
      </c>
      <c r="B28" s="27" t="s">
        <v>27</v>
      </c>
      <c r="C28" s="28">
        <f t="shared" ref="C28:F28" si="6">SUM(C29:C30)</f>
        <v>144</v>
      </c>
      <c r="D28" s="28">
        <f t="shared" si="6"/>
        <v>143</v>
      </c>
      <c r="E28" s="484">
        <f t="shared" si="6"/>
        <v>155</v>
      </c>
      <c r="F28" s="484">
        <f t="shared" si="6"/>
        <v>128</v>
      </c>
      <c r="G28" s="28">
        <f>SUM(G29:G30)</f>
        <v>146</v>
      </c>
      <c r="H28" s="28">
        <f>SUM(H29:H30)</f>
        <v>82</v>
      </c>
    </row>
    <row r="29" spans="1:9" ht="18" customHeight="1" x14ac:dyDescent="0.3">
      <c r="A29" s="20"/>
      <c r="B29" s="20" t="s">
        <v>56</v>
      </c>
      <c r="C29" s="28">
        <v>77</v>
      </c>
      <c r="D29" s="28">
        <v>75</v>
      </c>
      <c r="E29" s="484">
        <v>90</v>
      </c>
      <c r="F29" s="484">
        <v>64</v>
      </c>
      <c r="G29" s="484">
        <v>79</v>
      </c>
      <c r="H29" s="484">
        <v>45</v>
      </c>
    </row>
    <row r="30" spans="1:9" ht="18" customHeight="1" x14ac:dyDescent="0.3">
      <c r="A30" s="27"/>
      <c r="B30" s="27" t="s">
        <v>29</v>
      </c>
      <c r="C30" s="28">
        <v>67</v>
      </c>
      <c r="D30" s="28">
        <v>68</v>
      </c>
      <c r="E30" s="484">
        <v>65</v>
      </c>
      <c r="F30" s="484">
        <v>64</v>
      </c>
      <c r="G30" s="484">
        <v>67</v>
      </c>
      <c r="H30" s="484">
        <v>37</v>
      </c>
      <c r="I30" s="14"/>
    </row>
    <row r="31" spans="1:9" ht="18" customHeight="1" x14ac:dyDescent="0.3">
      <c r="A31" s="27"/>
      <c r="B31" s="20"/>
      <c r="C31" s="38"/>
      <c r="D31" s="38"/>
      <c r="E31" s="490"/>
      <c r="F31" s="490"/>
      <c r="G31" s="490"/>
      <c r="H31" s="490"/>
    </row>
    <row r="32" spans="1:9" ht="18" customHeight="1" x14ac:dyDescent="0.3">
      <c r="A32" s="27" t="s">
        <v>65</v>
      </c>
      <c r="B32" s="27" t="s">
        <v>27</v>
      </c>
      <c r="C32" s="28">
        <f t="shared" ref="C32:F32" si="7">SUM(C33:C34)</f>
        <v>55</v>
      </c>
      <c r="D32" s="28">
        <f t="shared" si="7"/>
        <v>45</v>
      </c>
      <c r="E32" s="484">
        <f t="shared" si="7"/>
        <v>48</v>
      </c>
      <c r="F32" s="484">
        <f t="shared" si="7"/>
        <v>50</v>
      </c>
      <c r="G32" s="28">
        <f>SUM(G33:G34)</f>
        <v>48</v>
      </c>
      <c r="H32" s="28">
        <f>SUM(H33:H34)</f>
        <v>26</v>
      </c>
    </row>
    <row r="33" spans="1:9" ht="18" customHeight="1" x14ac:dyDescent="0.3">
      <c r="A33" s="20"/>
      <c r="B33" s="20" t="s">
        <v>56</v>
      </c>
      <c r="C33" s="28">
        <v>21</v>
      </c>
      <c r="D33" s="28">
        <v>22</v>
      </c>
      <c r="E33" s="484">
        <v>25</v>
      </c>
      <c r="F33" s="484">
        <v>28</v>
      </c>
      <c r="G33" s="484">
        <v>24</v>
      </c>
      <c r="H33" s="484">
        <v>13</v>
      </c>
    </row>
    <row r="34" spans="1:9" ht="18" customHeight="1" x14ac:dyDescent="0.3">
      <c r="A34" s="27"/>
      <c r="B34" s="27" t="s">
        <v>29</v>
      </c>
      <c r="C34" s="28">
        <v>34</v>
      </c>
      <c r="D34" s="28">
        <v>23</v>
      </c>
      <c r="E34" s="484">
        <v>23</v>
      </c>
      <c r="F34" s="484">
        <v>22</v>
      </c>
      <c r="G34" s="484">
        <v>24</v>
      </c>
      <c r="H34" s="484">
        <v>13</v>
      </c>
      <c r="I34" s="14"/>
    </row>
    <row r="35" spans="1:9" ht="18" customHeight="1" x14ac:dyDescent="0.3">
      <c r="A35" s="27"/>
      <c r="B35" s="20"/>
      <c r="C35" s="38"/>
      <c r="D35" s="38"/>
      <c r="E35" s="490"/>
      <c r="F35" s="490"/>
      <c r="G35" s="490"/>
      <c r="H35" s="490"/>
    </row>
    <row r="36" spans="1:9" ht="18" customHeight="1" x14ac:dyDescent="0.3">
      <c r="A36" s="27" t="s">
        <v>66</v>
      </c>
      <c r="B36" s="27" t="s">
        <v>27</v>
      </c>
      <c r="C36" s="28">
        <f t="shared" ref="C36:F36" si="8">SUM(C37:C38)</f>
        <v>4</v>
      </c>
      <c r="D36" s="28">
        <f t="shared" si="8"/>
        <v>4</v>
      </c>
      <c r="E36" s="484">
        <f t="shared" si="8"/>
        <v>6</v>
      </c>
      <c r="F36" s="484">
        <f t="shared" si="8"/>
        <v>3</v>
      </c>
      <c r="G36" s="28">
        <f>SUM(G37:G38)</f>
        <v>3</v>
      </c>
      <c r="H36" s="28">
        <f>SUM(H37:H38)</f>
        <v>1</v>
      </c>
    </row>
    <row r="37" spans="1:9" ht="18" customHeight="1" x14ac:dyDescent="0.3">
      <c r="A37" s="20"/>
      <c r="B37" s="20" t="s">
        <v>56</v>
      </c>
      <c r="C37" s="28">
        <v>2</v>
      </c>
      <c r="D37" s="28">
        <v>2</v>
      </c>
      <c r="E37" s="484">
        <v>4</v>
      </c>
      <c r="F37" s="484">
        <v>0</v>
      </c>
      <c r="G37" s="484">
        <v>2</v>
      </c>
      <c r="H37" s="484">
        <v>0</v>
      </c>
    </row>
    <row r="38" spans="1:9" ht="18" customHeight="1" x14ac:dyDescent="0.3">
      <c r="A38" s="27"/>
      <c r="B38" s="27" t="s">
        <v>29</v>
      </c>
      <c r="C38" s="28">
        <v>2</v>
      </c>
      <c r="D38" s="28">
        <v>2</v>
      </c>
      <c r="E38" s="484">
        <v>2</v>
      </c>
      <c r="F38" s="484">
        <v>3</v>
      </c>
      <c r="G38" s="484">
        <v>1</v>
      </c>
      <c r="H38" s="484">
        <v>1</v>
      </c>
      <c r="I38" s="14"/>
    </row>
    <row r="39" spans="1:9" ht="18" customHeight="1" x14ac:dyDescent="0.3">
      <c r="A39" s="27"/>
      <c r="B39" s="20"/>
      <c r="C39" s="38"/>
      <c r="D39" s="38"/>
      <c r="E39" s="490"/>
      <c r="F39" s="490"/>
      <c r="G39" s="490"/>
      <c r="H39" s="490"/>
      <c r="I39" s="13"/>
    </row>
    <row r="40" spans="1:9" ht="18" customHeight="1" x14ac:dyDescent="0.3">
      <c r="A40" s="27" t="s">
        <v>387</v>
      </c>
      <c r="B40" s="27" t="s">
        <v>27</v>
      </c>
      <c r="C40" s="28">
        <f t="shared" ref="C40:F40" si="9">SUM(C41:C42)</f>
        <v>0</v>
      </c>
      <c r="D40" s="28">
        <f t="shared" si="9"/>
        <v>1</v>
      </c>
      <c r="E40" s="484">
        <f t="shared" si="9"/>
        <v>2</v>
      </c>
      <c r="F40" s="484">
        <f t="shared" si="9"/>
        <v>1</v>
      </c>
      <c r="G40" s="28">
        <f>SUM(G41:G42)</f>
        <v>1</v>
      </c>
      <c r="H40" s="28">
        <f>SUM(H41:H42)</f>
        <v>0</v>
      </c>
    </row>
    <row r="41" spans="1:9" ht="18" customHeight="1" x14ac:dyDescent="0.3">
      <c r="A41" s="20" t="s">
        <v>388</v>
      </c>
      <c r="B41" s="20" t="s">
        <v>56</v>
      </c>
      <c r="C41" s="28">
        <v>0</v>
      </c>
      <c r="D41" s="28">
        <v>1</v>
      </c>
      <c r="E41" s="484">
        <v>1</v>
      </c>
      <c r="F41" s="484">
        <v>0</v>
      </c>
      <c r="G41" s="484">
        <v>0</v>
      </c>
      <c r="H41" s="484">
        <v>0</v>
      </c>
    </row>
    <row r="42" spans="1:9" ht="18" customHeight="1" x14ac:dyDescent="0.3">
      <c r="A42" s="27"/>
      <c r="B42" s="27" t="s">
        <v>29</v>
      </c>
      <c r="C42" s="28">
        <v>0</v>
      </c>
      <c r="D42" s="28">
        <v>0</v>
      </c>
      <c r="E42" s="484">
        <v>1</v>
      </c>
      <c r="F42" s="484">
        <v>1</v>
      </c>
      <c r="G42" s="484">
        <v>1</v>
      </c>
      <c r="H42" s="484">
        <v>0</v>
      </c>
      <c r="I42" s="14"/>
    </row>
    <row r="43" spans="1:9" ht="18" customHeight="1" x14ac:dyDescent="0.3">
      <c r="A43" s="27"/>
      <c r="B43" s="20"/>
      <c r="C43" s="38"/>
      <c r="D43" s="38"/>
      <c r="E43" s="490"/>
      <c r="F43" s="490"/>
      <c r="G43" s="490"/>
      <c r="H43" s="490"/>
    </row>
    <row r="44" spans="1:9" ht="18" customHeight="1" x14ac:dyDescent="0.3">
      <c r="A44" s="27" t="s">
        <v>54</v>
      </c>
      <c r="B44" s="27" t="s">
        <v>27</v>
      </c>
      <c r="C44" s="28">
        <f t="shared" ref="C44:F44" si="10">SUM(C45:C46)</f>
        <v>1</v>
      </c>
      <c r="D44" s="28">
        <f t="shared" si="10"/>
        <v>2</v>
      </c>
      <c r="E44" s="484">
        <f t="shared" si="10"/>
        <v>3</v>
      </c>
      <c r="F44" s="484">
        <f t="shared" si="10"/>
        <v>7</v>
      </c>
      <c r="G44" s="28">
        <f>SUM(G45:G46)</f>
        <v>3</v>
      </c>
      <c r="H44" s="28">
        <f>SUM(H45:H46)</f>
        <v>2</v>
      </c>
    </row>
    <row r="45" spans="1:9" ht="18" customHeight="1" x14ac:dyDescent="0.3">
      <c r="A45" s="20" t="s">
        <v>55</v>
      </c>
      <c r="B45" s="20" t="s">
        <v>56</v>
      </c>
      <c r="C45" s="28">
        <v>1</v>
      </c>
      <c r="D45" s="28">
        <v>1</v>
      </c>
      <c r="E45" s="484">
        <v>2</v>
      </c>
      <c r="F45" s="484">
        <v>5</v>
      </c>
      <c r="G45" s="484">
        <v>2</v>
      </c>
      <c r="H45" s="484">
        <v>1</v>
      </c>
    </row>
    <row r="46" spans="1:9" ht="18" customHeight="1" x14ac:dyDescent="0.3">
      <c r="A46" s="27"/>
      <c r="B46" s="27" t="s">
        <v>29</v>
      </c>
      <c r="C46" s="28">
        <v>0</v>
      </c>
      <c r="D46" s="28">
        <v>1</v>
      </c>
      <c r="E46" s="484">
        <v>1</v>
      </c>
      <c r="F46" s="484">
        <v>2</v>
      </c>
      <c r="G46" s="484">
        <v>1</v>
      </c>
      <c r="H46" s="484">
        <v>1</v>
      </c>
      <c r="I46" s="14"/>
    </row>
    <row r="47" spans="1:9" ht="7.5" customHeight="1" x14ac:dyDescent="0.3">
      <c r="A47" s="42"/>
      <c r="B47" s="42"/>
      <c r="C47" s="312"/>
      <c r="D47" s="312"/>
      <c r="E47" s="500"/>
      <c r="F47" s="500"/>
      <c r="G47" s="500"/>
      <c r="H47" s="500"/>
    </row>
    <row r="48" spans="1:9" ht="7.5" customHeight="1" x14ac:dyDescent="0.3">
      <c r="A48" s="40"/>
      <c r="B48" s="40"/>
      <c r="C48" s="313"/>
      <c r="D48" s="313"/>
      <c r="E48" s="501"/>
      <c r="F48" s="501"/>
      <c r="G48" s="501"/>
      <c r="H48" s="501"/>
    </row>
    <row r="49" spans="1:10" ht="18" customHeight="1" x14ac:dyDescent="0.3">
      <c r="A49" s="45" t="s">
        <v>33</v>
      </c>
      <c r="B49" s="32" t="s">
        <v>57</v>
      </c>
      <c r="C49" s="469">
        <f t="shared" ref="C49:G49" si="11">C44+C40+C36+C32+C28+C24+C20+C16+C12+C8</f>
        <v>629</v>
      </c>
      <c r="D49" s="469">
        <f t="shared" si="11"/>
        <v>641</v>
      </c>
      <c r="E49" s="469">
        <f t="shared" si="11"/>
        <v>596</v>
      </c>
      <c r="F49" s="469">
        <f t="shared" si="11"/>
        <v>507</v>
      </c>
      <c r="G49" s="469">
        <f t="shared" si="11"/>
        <v>601</v>
      </c>
      <c r="H49" s="469">
        <f t="shared" ref="H49:H51" si="12">H44+H40+H36+H32+H28+H24+H20+H16+H12+H8</f>
        <v>337</v>
      </c>
      <c r="I49" s="8"/>
    </row>
    <row r="50" spans="1:10" ht="18" customHeight="1" x14ac:dyDescent="0.3">
      <c r="A50" s="32" t="s">
        <v>35</v>
      </c>
      <c r="B50" s="45" t="s">
        <v>36</v>
      </c>
      <c r="C50" s="470">
        <f t="shared" ref="C50:G50" si="13">C45+C41+C37+C33+C29+C25+C21+C17+C13+C9</f>
        <v>326</v>
      </c>
      <c r="D50" s="470">
        <f t="shared" si="13"/>
        <v>325</v>
      </c>
      <c r="E50" s="470">
        <f t="shared" si="13"/>
        <v>305</v>
      </c>
      <c r="F50" s="470">
        <f t="shared" si="13"/>
        <v>258</v>
      </c>
      <c r="G50" s="470">
        <f t="shared" si="13"/>
        <v>315</v>
      </c>
      <c r="H50" s="470">
        <f t="shared" si="12"/>
        <v>178</v>
      </c>
      <c r="I50" s="8"/>
      <c r="J50" s="503"/>
    </row>
    <row r="51" spans="1:10" ht="18" customHeight="1" x14ac:dyDescent="0.35">
      <c r="A51" s="22"/>
      <c r="B51" s="45" t="s">
        <v>37</v>
      </c>
      <c r="C51" s="470">
        <f t="shared" ref="C51:G51" si="14">C46+C42+C38+C34+C30+C26+C22+C18+C14+C10</f>
        <v>303</v>
      </c>
      <c r="D51" s="470">
        <f t="shared" si="14"/>
        <v>316</v>
      </c>
      <c r="E51" s="470">
        <f t="shared" si="14"/>
        <v>291</v>
      </c>
      <c r="F51" s="470">
        <f t="shared" si="14"/>
        <v>249</v>
      </c>
      <c r="G51" s="470">
        <f t="shared" si="14"/>
        <v>286</v>
      </c>
      <c r="H51" s="470">
        <f t="shared" si="12"/>
        <v>159</v>
      </c>
      <c r="I51" s="13"/>
      <c r="J51" s="503"/>
    </row>
    <row r="52" spans="1:10" ht="7.5" customHeight="1" x14ac:dyDescent="0.3">
      <c r="A52" s="9"/>
      <c r="B52" s="9"/>
      <c r="C52" s="16"/>
      <c r="D52" s="16"/>
      <c r="E52" s="16"/>
      <c r="F52" s="16"/>
      <c r="G52" s="43"/>
      <c r="H52" s="43"/>
      <c r="I52" s="8"/>
      <c r="J52" s="503"/>
    </row>
    <row r="53" spans="1:10" ht="11.25" customHeight="1" x14ac:dyDescent="0.3"/>
    <row r="54" spans="1:10" ht="18" customHeight="1" x14ac:dyDescent="0.3">
      <c r="A54" s="6"/>
      <c r="B54" s="2"/>
      <c r="C54" s="1"/>
      <c r="D54" s="1"/>
      <c r="E54" s="3"/>
      <c r="F54" s="1"/>
      <c r="G54" s="34"/>
      <c r="H54" s="34" t="s">
        <v>38</v>
      </c>
    </row>
    <row r="55" spans="1:10" ht="18" customHeight="1" x14ac:dyDescent="0.3">
      <c r="A55" s="6"/>
      <c r="B55" s="6"/>
      <c r="C55" s="7"/>
      <c r="D55" s="7"/>
      <c r="E55" s="7"/>
      <c r="F55" s="7"/>
      <c r="G55" s="35"/>
      <c r="H55" s="35" t="s">
        <v>39</v>
      </c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80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05962-B278-4E2A-B31E-EF85CFB96CD9}">
  <sheetPr>
    <tabColor theme="7"/>
    <pageSetUpPr fitToPage="1"/>
  </sheetPr>
  <dimension ref="A1:M58"/>
  <sheetViews>
    <sheetView view="pageBreakPreview" zoomScale="80" zoomScaleSheetLayoutView="80" workbookViewId="0">
      <selection activeCell="I1" sqref="I1:M1048576"/>
    </sheetView>
  </sheetViews>
  <sheetFormatPr defaultColWidth="11.44140625" defaultRowHeight="15.6" x14ac:dyDescent="0.3"/>
  <cols>
    <col min="1" max="1" width="33.88671875" style="1" customWidth="1"/>
    <col min="2" max="2" width="21.44140625" style="1" customWidth="1"/>
    <col min="3" max="8" width="9.44140625" style="4" customWidth="1"/>
    <col min="9" max="16384" width="11.44140625" style="1"/>
  </cols>
  <sheetData>
    <row r="1" spans="1:13" ht="21.75" customHeight="1" x14ac:dyDescent="0.35">
      <c r="A1" s="48" t="s">
        <v>418</v>
      </c>
      <c r="B1" s="45"/>
      <c r="C1" s="18"/>
      <c r="D1" s="78"/>
      <c r="E1" s="78"/>
      <c r="F1" s="78"/>
      <c r="G1" s="78"/>
      <c r="H1" s="78"/>
    </row>
    <row r="2" spans="1:13" ht="21.75" customHeight="1" x14ac:dyDescent="0.35">
      <c r="A2" s="20" t="s">
        <v>419</v>
      </c>
      <c r="B2" s="20"/>
      <c r="C2" s="18"/>
      <c r="D2" s="21"/>
      <c r="E2" s="21"/>
      <c r="F2" s="21"/>
      <c r="G2" s="21"/>
      <c r="H2" s="21"/>
    </row>
    <row r="3" spans="1:13" ht="15" customHeight="1" x14ac:dyDescent="0.35">
      <c r="A3" s="22"/>
      <c r="B3" s="22"/>
      <c r="C3" s="18"/>
      <c r="D3" s="18"/>
      <c r="E3" s="268"/>
      <c r="F3" s="311"/>
      <c r="G3" s="311"/>
      <c r="H3" s="311"/>
    </row>
    <row r="4" spans="1:13" ht="21.75" customHeight="1" x14ac:dyDescent="0.3">
      <c r="A4" s="47" t="s">
        <v>420</v>
      </c>
      <c r="B4" s="310" t="s">
        <v>22</v>
      </c>
      <c r="C4" s="523" t="s">
        <v>23</v>
      </c>
      <c r="D4" s="523"/>
      <c r="E4" s="523"/>
      <c r="F4" s="523"/>
      <c r="G4" s="523"/>
      <c r="H4" s="523"/>
      <c r="J4" s="525"/>
      <c r="K4" s="525"/>
      <c r="L4" s="525"/>
      <c r="M4" s="525"/>
    </row>
    <row r="5" spans="1:13" ht="21.75" customHeight="1" x14ac:dyDescent="0.3">
      <c r="A5" s="23" t="s">
        <v>421</v>
      </c>
      <c r="B5" s="24" t="s">
        <v>25</v>
      </c>
      <c r="C5" s="461">
        <v>2019</v>
      </c>
      <c r="D5" s="461">
        <v>2020</v>
      </c>
      <c r="E5" s="461">
        <v>2021</v>
      </c>
      <c r="F5" s="461">
        <v>2022</v>
      </c>
      <c r="G5" s="461">
        <v>2023</v>
      </c>
      <c r="H5" s="461">
        <v>2024</v>
      </c>
      <c r="J5" s="217"/>
      <c r="K5" s="217"/>
      <c r="L5" s="217"/>
      <c r="M5" s="217"/>
    </row>
    <row r="6" spans="1:13" ht="5.25" customHeight="1" x14ac:dyDescent="0.35">
      <c r="A6" s="25"/>
      <c r="B6" s="22"/>
      <c r="C6" s="26"/>
      <c r="D6" s="26"/>
      <c r="E6" s="26"/>
      <c r="F6" s="26"/>
    </row>
    <row r="7" spans="1:13" ht="19.5" customHeight="1" x14ac:dyDescent="0.3">
      <c r="A7" s="27" t="s">
        <v>69</v>
      </c>
      <c r="B7" s="27" t="s">
        <v>27</v>
      </c>
      <c r="C7" s="28">
        <v>125</v>
      </c>
      <c r="D7" s="28">
        <v>123</v>
      </c>
      <c r="E7" s="28">
        <v>119</v>
      </c>
      <c r="F7" s="28">
        <v>118</v>
      </c>
      <c r="G7" s="28">
        <v>125</v>
      </c>
      <c r="H7" s="28">
        <v>90</v>
      </c>
      <c r="I7" s="13"/>
      <c r="J7" s="28"/>
      <c r="K7" s="28"/>
    </row>
    <row r="8" spans="1:13" ht="19.5" customHeight="1" x14ac:dyDescent="0.3">
      <c r="A8" s="27" t="s">
        <v>70</v>
      </c>
      <c r="B8" s="27" t="s">
        <v>28</v>
      </c>
      <c r="C8" s="28">
        <v>70</v>
      </c>
      <c r="D8" s="28">
        <v>57</v>
      </c>
      <c r="E8" s="28">
        <v>60</v>
      </c>
      <c r="F8" s="28">
        <v>71</v>
      </c>
      <c r="G8" s="463">
        <v>65</v>
      </c>
      <c r="H8" s="463">
        <v>46</v>
      </c>
      <c r="I8" s="13"/>
      <c r="J8" s="463"/>
      <c r="K8" s="463"/>
    </row>
    <row r="9" spans="1:13" ht="19.5" customHeight="1" x14ac:dyDescent="0.3">
      <c r="A9" s="20" t="s">
        <v>71</v>
      </c>
      <c r="B9" s="27" t="s">
        <v>29</v>
      </c>
      <c r="C9" s="28">
        <v>55</v>
      </c>
      <c r="D9" s="28">
        <v>66</v>
      </c>
      <c r="E9" s="28">
        <v>59</v>
      </c>
      <c r="F9" s="28">
        <v>47</v>
      </c>
      <c r="G9" s="463">
        <v>60</v>
      </c>
      <c r="H9" s="463">
        <v>44</v>
      </c>
      <c r="I9" s="13"/>
      <c r="J9" s="463"/>
      <c r="K9" s="463"/>
    </row>
    <row r="10" spans="1:13" ht="11.25" customHeight="1" x14ac:dyDescent="0.3">
      <c r="A10" s="27"/>
      <c r="B10" s="20"/>
      <c r="C10" s="38"/>
      <c r="D10" s="38"/>
      <c r="E10" s="38"/>
      <c r="F10" s="38"/>
      <c r="J10" s="4"/>
      <c r="K10" s="4"/>
    </row>
    <row r="11" spans="1:13" ht="19.5" customHeight="1" x14ac:dyDescent="0.3">
      <c r="A11" s="27" t="s">
        <v>72</v>
      </c>
      <c r="B11" s="27" t="s">
        <v>27</v>
      </c>
      <c r="C11" s="28">
        <v>4981</v>
      </c>
      <c r="D11" s="28">
        <v>5289</v>
      </c>
      <c r="E11" s="28">
        <v>5609</v>
      </c>
      <c r="F11" s="28">
        <v>5282</v>
      </c>
      <c r="G11" s="28">
        <v>5145</v>
      </c>
      <c r="H11" s="28">
        <v>4614</v>
      </c>
      <c r="I11" s="13"/>
      <c r="J11" s="28"/>
      <c r="K11" s="28"/>
    </row>
    <row r="12" spans="1:13" ht="19.5" customHeight="1" x14ac:dyDescent="0.3">
      <c r="A12" s="20" t="s">
        <v>73</v>
      </c>
      <c r="B12" s="27" t="s">
        <v>28</v>
      </c>
      <c r="C12" s="28">
        <v>2574</v>
      </c>
      <c r="D12" s="28">
        <v>2781</v>
      </c>
      <c r="E12" s="484">
        <v>2900</v>
      </c>
      <c r="F12" s="484">
        <v>2744</v>
      </c>
      <c r="G12" s="463">
        <v>2680</v>
      </c>
      <c r="H12" s="463">
        <v>2371</v>
      </c>
      <c r="I12" s="13"/>
      <c r="J12" s="463"/>
      <c r="K12" s="463"/>
    </row>
    <row r="13" spans="1:13" ht="19.5" customHeight="1" x14ac:dyDescent="0.3">
      <c r="A13" s="27"/>
      <c r="B13" s="27" t="s">
        <v>29</v>
      </c>
      <c r="C13" s="28">
        <v>2407</v>
      </c>
      <c r="D13" s="28">
        <v>2508</v>
      </c>
      <c r="E13" s="484">
        <v>2709</v>
      </c>
      <c r="F13" s="484">
        <v>2538</v>
      </c>
      <c r="G13" s="463">
        <v>2465</v>
      </c>
      <c r="H13" s="463">
        <v>2243</v>
      </c>
      <c r="I13" s="13"/>
      <c r="J13" s="463"/>
      <c r="K13" s="463"/>
    </row>
    <row r="14" spans="1:13" ht="11.25" customHeight="1" x14ac:dyDescent="0.3">
      <c r="A14" s="27"/>
      <c r="B14" s="20"/>
      <c r="C14" s="38"/>
      <c r="D14" s="38"/>
      <c r="E14" s="38"/>
      <c r="F14" s="38"/>
      <c r="J14" s="4"/>
      <c r="K14" s="4"/>
    </row>
    <row r="15" spans="1:13" ht="19.5" customHeight="1" x14ac:dyDescent="0.3">
      <c r="A15" s="27" t="s">
        <v>74</v>
      </c>
      <c r="B15" s="27" t="s">
        <v>27</v>
      </c>
      <c r="C15" s="28">
        <v>258</v>
      </c>
      <c r="D15" s="28">
        <v>234</v>
      </c>
      <c r="E15" s="28">
        <v>249</v>
      </c>
      <c r="F15" s="28">
        <v>211</v>
      </c>
      <c r="G15" s="28">
        <v>248</v>
      </c>
      <c r="H15" s="28">
        <v>157</v>
      </c>
      <c r="I15" s="13"/>
      <c r="J15" s="28"/>
      <c r="K15" s="28"/>
    </row>
    <row r="16" spans="1:13" ht="19.5" customHeight="1" x14ac:dyDescent="0.3">
      <c r="A16" s="20"/>
      <c r="B16" s="27" t="s">
        <v>28</v>
      </c>
      <c r="C16" s="28">
        <v>126</v>
      </c>
      <c r="D16" s="28">
        <v>120</v>
      </c>
      <c r="E16" s="28">
        <v>135</v>
      </c>
      <c r="F16" s="28">
        <v>108</v>
      </c>
      <c r="G16" s="463">
        <v>126</v>
      </c>
      <c r="H16" s="463">
        <v>90</v>
      </c>
      <c r="I16" s="13"/>
      <c r="J16" s="463"/>
      <c r="K16" s="463"/>
    </row>
    <row r="17" spans="1:12" ht="19.5" customHeight="1" x14ac:dyDescent="0.3">
      <c r="A17" s="27"/>
      <c r="B17" s="27" t="s">
        <v>29</v>
      </c>
      <c r="C17" s="28">
        <v>132</v>
      </c>
      <c r="D17" s="28">
        <v>114</v>
      </c>
      <c r="E17" s="28">
        <v>114</v>
      </c>
      <c r="F17" s="28">
        <v>103</v>
      </c>
      <c r="G17" s="463">
        <v>122</v>
      </c>
      <c r="H17" s="463">
        <v>67</v>
      </c>
      <c r="I17" s="13"/>
      <c r="J17" s="463"/>
      <c r="K17" s="463"/>
      <c r="L17" s="510"/>
    </row>
    <row r="18" spans="1:12" ht="11.25" customHeight="1" x14ac:dyDescent="0.3">
      <c r="A18" s="20"/>
      <c r="B18" s="20"/>
      <c r="C18" s="28"/>
      <c r="D18" s="28"/>
      <c r="E18" s="28"/>
      <c r="F18" s="28"/>
      <c r="J18" s="4"/>
      <c r="K18" s="4"/>
    </row>
    <row r="19" spans="1:12" ht="19.5" customHeight="1" x14ac:dyDescent="0.3">
      <c r="A19" s="27" t="s">
        <v>75</v>
      </c>
      <c r="B19" s="27" t="s">
        <v>27</v>
      </c>
      <c r="C19" s="28">
        <v>9</v>
      </c>
      <c r="D19" s="28">
        <v>15</v>
      </c>
      <c r="E19" s="28">
        <v>13</v>
      </c>
      <c r="F19" s="28">
        <v>9</v>
      </c>
      <c r="G19" s="28">
        <v>10</v>
      </c>
      <c r="H19" s="28">
        <v>12</v>
      </c>
      <c r="I19" s="13"/>
      <c r="J19" s="28"/>
      <c r="K19" s="28"/>
    </row>
    <row r="20" spans="1:12" ht="19.5" customHeight="1" x14ac:dyDescent="0.3">
      <c r="A20" s="20" t="s">
        <v>76</v>
      </c>
      <c r="B20" s="27" t="s">
        <v>28</v>
      </c>
      <c r="C20" s="28">
        <v>3</v>
      </c>
      <c r="D20" s="28">
        <v>5</v>
      </c>
      <c r="E20" s="28">
        <v>7</v>
      </c>
      <c r="F20" s="28">
        <v>6</v>
      </c>
      <c r="G20" s="463">
        <v>4</v>
      </c>
      <c r="H20" s="463">
        <v>4</v>
      </c>
      <c r="I20" s="13"/>
      <c r="J20" s="463"/>
      <c r="K20" s="463"/>
    </row>
    <row r="21" spans="1:12" ht="19.5" customHeight="1" x14ac:dyDescent="0.3">
      <c r="A21" s="20"/>
      <c r="B21" s="27" t="s">
        <v>29</v>
      </c>
      <c r="C21" s="28">
        <v>6</v>
      </c>
      <c r="D21" s="28">
        <v>10</v>
      </c>
      <c r="E21" s="28">
        <v>6</v>
      </c>
      <c r="F21" s="28">
        <v>3</v>
      </c>
      <c r="G21" s="463">
        <v>6</v>
      </c>
      <c r="H21" s="463">
        <v>8</v>
      </c>
      <c r="I21" s="13"/>
      <c r="J21" s="463"/>
      <c r="K21" s="463"/>
    </row>
    <row r="22" spans="1:12" ht="11.25" customHeight="1" x14ac:dyDescent="0.3">
      <c r="A22" s="32"/>
      <c r="B22" s="20"/>
      <c r="C22" s="38"/>
      <c r="D22" s="38"/>
      <c r="E22" s="38"/>
      <c r="F22" s="38"/>
      <c r="J22" s="4"/>
      <c r="K22" s="4"/>
    </row>
    <row r="23" spans="1:12" ht="19.5" customHeight="1" x14ac:dyDescent="0.3">
      <c r="A23" s="27" t="s">
        <v>77</v>
      </c>
      <c r="B23" s="27" t="s">
        <v>27</v>
      </c>
      <c r="C23" s="28">
        <v>1</v>
      </c>
      <c r="D23" s="28">
        <v>0</v>
      </c>
      <c r="E23" s="28">
        <v>2</v>
      </c>
      <c r="F23" s="28">
        <v>0</v>
      </c>
      <c r="G23" s="28">
        <v>1</v>
      </c>
      <c r="H23" s="28">
        <v>0</v>
      </c>
      <c r="I23" s="13"/>
      <c r="J23" s="28"/>
      <c r="K23" s="28"/>
    </row>
    <row r="24" spans="1:12" ht="19.5" customHeight="1" x14ac:dyDescent="0.3">
      <c r="A24" s="20"/>
      <c r="B24" s="27" t="s">
        <v>28</v>
      </c>
      <c r="C24" s="28">
        <v>0</v>
      </c>
      <c r="D24" s="28">
        <v>0</v>
      </c>
      <c r="E24" s="28">
        <v>1</v>
      </c>
      <c r="F24" s="28">
        <v>0</v>
      </c>
      <c r="G24" s="28">
        <v>0</v>
      </c>
      <c r="H24" s="28">
        <v>0</v>
      </c>
      <c r="I24" s="13"/>
      <c r="J24" s="28"/>
      <c r="K24" s="28"/>
    </row>
    <row r="25" spans="1:12" ht="19.5" customHeight="1" x14ac:dyDescent="0.3">
      <c r="A25" s="27"/>
      <c r="B25" s="27" t="s">
        <v>29</v>
      </c>
      <c r="C25" s="28">
        <v>1</v>
      </c>
      <c r="D25" s="28">
        <v>0</v>
      </c>
      <c r="E25" s="28">
        <v>1</v>
      </c>
      <c r="F25" s="28">
        <v>0</v>
      </c>
      <c r="G25" s="28">
        <v>1</v>
      </c>
      <c r="H25" s="28">
        <v>0</v>
      </c>
      <c r="I25" s="13"/>
      <c r="J25" s="28"/>
      <c r="K25" s="28"/>
    </row>
    <row r="26" spans="1:12" ht="11.25" customHeight="1" x14ac:dyDescent="0.3">
      <c r="A26" s="32"/>
      <c r="B26" s="20"/>
      <c r="C26" s="38"/>
      <c r="D26" s="38"/>
      <c r="E26" s="38"/>
      <c r="F26" s="38"/>
      <c r="J26" s="4"/>
      <c r="K26" s="4"/>
    </row>
    <row r="27" spans="1:12" ht="19.5" customHeight="1" x14ac:dyDescent="0.3">
      <c r="A27" s="27" t="s">
        <v>78</v>
      </c>
      <c r="B27" s="27" t="s">
        <v>27</v>
      </c>
      <c r="C27" s="28">
        <v>5</v>
      </c>
      <c r="D27" s="28">
        <v>3</v>
      </c>
      <c r="E27" s="487">
        <v>3</v>
      </c>
      <c r="F27" s="487">
        <v>4</v>
      </c>
      <c r="G27" s="28">
        <v>3</v>
      </c>
      <c r="H27" s="28">
        <v>2</v>
      </c>
      <c r="I27" s="13"/>
      <c r="J27" s="28"/>
      <c r="K27" s="28"/>
    </row>
    <row r="28" spans="1:12" ht="19.5" customHeight="1" x14ac:dyDescent="0.3">
      <c r="A28" s="20"/>
      <c r="B28" s="27" t="s">
        <v>28</v>
      </c>
      <c r="C28" s="28">
        <v>2</v>
      </c>
      <c r="D28" s="28">
        <v>1</v>
      </c>
      <c r="E28" s="487">
        <v>1</v>
      </c>
      <c r="F28" s="487">
        <v>4</v>
      </c>
      <c r="G28" s="463">
        <v>1</v>
      </c>
      <c r="H28" s="463">
        <v>1</v>
      </c>
      <c r="I28" s="13"/>
      <c r="J28" s="463"/>
      <c r="K28" s="463"/>
    </row>
    <row r="29" spans="1:12" ht="19.5" customHeight="1" x14ac:dyDescent="0.3">
      <c r="A29" s="27"/>
      <c r="B29" s="27" t="s">
        <v>29</v>
      </c>
      <c r="C29" s="28">
        <v>3</v>
      </c>
      <c r="D29" s="28">
        <v>2</v>
      </c>
      <c r="E29" s="487">
        <v>2</v>
      </c>
      <c r="F29" s="487">
        <v>0</v>
      </c>
      <c r="G29" s="28">
        <v>2</v>
      </c>
      <c r="H29" s="463">
        <v>1</v>
      </c>
      <c r="I29" s="13"/>
      <c r="J29" s="28"/>
      <c r="K29" s="28"/>
    </row>
    <row r="30" spans="1:12" ht="11.25" customHeight="1" x14ac:dyDescent="0.3">
      <c r="A30" s="32"/>
      <c r="B30" s="20"/>
      <c r="C30" s="38"/>
      <c r="D30" s="38"/>
      <c r="E30" s="489"/>
      <c r="F30" s="489"/>
      <c r="J30" s="4"/>
      <c r="K30" s="4"/>
    </row>
    <row r="31" spans="1:12" ht="19.5" customHeight="1" x14ac:dyDescent="0.3">
      <c r="A31" s="27" t="s">
        <v>79</v>
      </c>
      <c r="B31" s="27" t="s">
        <v>27</v>
      </c>
      <c r="C31" s="28">
        <v>142</v>
      </c>
      <c r="D31" s="28">
        <v>134</v>
      </c>
      <c r="E31" s="487">
        <v>131</v>
      </c>
      <c r="F31" s="487">
        <v>81</v>
      </c>
      <c r="G31" s="28">
        <v>120</v>
      </c>
      <c r="H31" s="28">
        <v>104</v>
      </c>
      <c r="I31" s="13"/>
      <c r="J31" s="28"/>
      <c r="K31" s="28"/>
    </row>
    <row r="32" spans="1:12" ht="19.5" customHeight="1" x14ac:dyDescent="0.3">
      <c r="A32" s="20"/>
      <c r="B32" s="27" t="s">
        <v>28</v>
      </c>
      <c r="C32" s="28">
        <v>81</v>
      </c>
      <c r="D32" s="28">
        <v>70</v>
      </c>
      <c r="E32" s="487">
        <v>63</v>
      </c>
      <c r="F32" s="487">
        <v>40</v>
      </c>
      <c r="G32" s="463">
        <v>64</v>
      </c>
      <c r="H32" s="463">
        <v>55</v>
      </c>
      <c r="I32" s="13"/>
      <c r="J32" s="463"/>
      <c r="K32" s="463"/>
    </row>
    <row r="33" spans="1:11" ht="19.5" customHeight="1" x14ac:dyDescent="0.3">
      <c r="A33" s="27"/>
      <c r="B33" s="27" t="s">
        <v>29</v>
      </c>
      <c r="C33" s="28">
        <v>61</v>
      </c>
      <c r="D33" s="28">
        <v>64</v>
      </c>
      <c r="E33" s="487">
        <v>68</v>
      </c>
      <c r="F33" s="487">
        <v>41</v>
      </c>
      <c r="G33" s="463">
        <v>56</v>
      </c>
      <c r="H33" s="463">
        <v>49</v>
      </c>
      <c r="I33" s="13"/>
      <c r="J33" s="463"/>
      <c r="K33" s="463"/>
    </row>
    <row r="34" spans="1:11" ht="11.25" customHeight="1" x14ac:dyDescent="0.3">
      <c r="A34" s="32"/>
      <c r="B34" s="20"/>
      <c r="C34" s="38"/>
      <c r="D34" s="38"/>
      <c r="E34" s="489"/>
      <c r="F34" s="489"/>
      <c r="J34" s="4"/>
      <c r="K34" s="4"/>
    </row>
    <row r="35" spans="1:11" ht="19.5" customHeight="1" x14ac:dyDescent="0.3">
      <c r="A35" s="27" t="s">
        <v>80</v>
      </c>
      <c r="B35" s="27" t="s">
        <v>27</v>
      </c>
      <c r="C35" s="28">
        <v>21</v>
      </c>
      <c r="D35" s="28">
        <v>19</v>
      </c>
      <c r="E35" s="28">
        <v>25</v>
      </c>
      <c r="F35" s="28">
        <v>18</v>
      </c>
      <c r="G35" s="28">
        <v>22</v>
      </c>
      <c r="H35" s="28">
        <v>19</v>
      </c>
      <c r="I35" s="13"/>
      <c r="J35" s="28"/>
      <c r="K35" s="28"/>
    </row>
    <row r="36" spans="1:11" ht="19.5" customHeight="1" x14ac:dyDescent="0.3">
      <c r="A36" s="20"/>
      <c r="B36" s="27" t="s">
        <v>28</v>
      </c>
      <c r="C36" s="28">
        <v>11</v>
      </c>
      <c r="D36" s="28">
        <v>10</v>
      </c>
      <c r="E36" s="28">
        <v>15</v>
      </c>
      <c r="F36" s="28">
        <v>7</v>
      </c>
      <c r="G36" s="463">
        <v>10</v>
      </c>
      <c r="H36" s="463">
        <v>10</v>
      </c>
      <c r="I36" s="13"/>
      <c r="J36" s="463"/>
      <c r="K36" s="463"/>
    </row>
    <row r="37" spans="1:11" ht="19.5" customHeight="1" x14ac:dyDescent="0.3">
      <c r="A37" s="27"/>
      <c r="B37" s="27" t="s">
        <v>29</v>
      </c>
      <c r="C37" s="28">
        <v>10</v>
      </c>
      <c r="D37" s="28">
        <v>9</v>
      </c>
      <c r="E37" s="28">
        <v>10</v>
      </c>
      <c r="F37" s="28">
        <v>11</v>
      </c>
      <c r="G37" s="463">
        <v>12</v>
      </c>
      <c r="H37" s="463">
        <v>9</v>
      </c>
      <c r="I37" s="13"/>
      <c r="J37" s="463"/>
      <c r="K37" s="463"/>
    </row>
    <row r="38" spans="1:11" ht="11.25" customHeight="1" x14ac:dyDescent="0.3">
      <c r="A38" s="32"/>
      <c r="B38" s="20"/>
      <c r="C38" s="38"/>
      <c r="D38" s="38"/>
      <c r="E38" s="38"/>
      <c r="F38" s="38"/>
      <c r="J38" s="4"/>
      <c r="K38" s="4"/>
    </row>
    <row r="39" spans="1:11" ht="19.5" customHeight="1" x14ac:dyDescent="0.3">
      <c r="A39" s="27" t="s">
        <v>81</v>
      </c>
      <c r="B39" s="27" t="s">
        <v>27</v>
      </c>
      <c r="C39" s="28">
        <v>0</v>
      </c>
      <c r="D39" s="28">
        <v>1</v>
      </c>
      <c r="E39" s="28">
        <v>0</v>
      </c>
      <c r="F39" s="28">
        <v>0</v>
      </c>
      <c r="G39" s="28">
        <v>0</v>
      </c>
      <c r="H39" s="28">
        <v>0</v>
      </c>
      <c r="I39" s="13"/>
      <c r="J39" s="28"/>
      <c r="K39" s="28"/>
    </row>
    <row r="40" spans="1:11" ht="19.5" customHeight="1" x14ac:dyDescent="0.3">
      <c r="A40" s="20"/>
      <c r="B40" s="27" t="s">
        <v>28</v>
      </c>
      <c r="C40" s="28">
        <v>0</v>
      </c>
      <c r="D40" s="28">
        <v>1</v>
      </c>
      <c r="E40" s="28">
        <v>0</v>
      </c>
      <c r="F40" s="28">
        <v>0</v>
      </c>
      <c r="G40" s="28">
        <v>0</v>
      </c>
      <c r="H40" s="28">
        <v>0</v>
      </c>
      <c r="I40" s="13"/>
      <c r="J40" s="28"/>
      <c r="K40" s="28"/>
    </row>
    <row r="41" spans="1:11" ht="19.5" customHeight="1" x14ac:dyDescent="0.3">
      <c r="A41" s="27"/>
      <c r="B41" s="27" t="s">
        <v>29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13"/>
      <c r="J41" s="28"/>
      <c r="K41" s="28"/>
    </row>
    <row r="42" spans="1:11" ht="11.25" customHeight="1" x14ac:dyDescent="0.3">
      <c r="A42" s="32"/>
      <c r="B42" s="20"/>
      <c r="C42" s="38"/>
      <c r="D42" s="38"/>
      <c r="E42" s="38"/>
      <c r="F42" s="38"/>
      <c r="J42" s="4"/>
      <c r="K42" s="4"/>
    </row>
    <row r="43" spans="1:11" ht="19.5" customHeight="1" x14ac:dyDescent="0.3">
      <c r="A43" s="27" t="s">
        <v>82</v>
      </c>
      <c r="B43" s="27" t="s">
        <v>27</v>
      </c>
      <c r="C43" s="28">
        <v>218</v>
      </c>
      <c r="D43" s="28">
        <v>264</v>
      </c>
      <c r="E43" s="28">
        <v>242</v>
      </c>
      <c r="F43" s="28">
        <v>194</v>
      </c>
      <c r="G43" s="28">
        <v>226</v>
      </c>
      <c r="H43" s="28">
        <v>104</v>
      </c>
      <c r="I43" s="13"/>
      <c r="J43" s="28"/>
      <c r="K43" s="28"/>
    </row>
    <row r="44" spans="1:11" ht="19.5" customHeight="1" x14ac:dyDescent="0.3">
      <c r="A44" s="20" t="s">
        <v>53</v>
      </c>
      <c r="B44" s="27" t="s">
        <v>28</v>
      </c>
      <c r="C44" s="487">
        <v>105</v>
      </c>
      <c r="D44" s="487">
        <v>132</v>
      </c>
      <c r="E44" s="487">
        <v>128</v>
      </c>
      <c r="F44" s="487">
        <v>96</v>
      </c>
      <c r="G44" s="463">
        <v>116</v>
      </c>
      <c r="H44" s="463">
        <v>50</v>
      </c>
      <c r="I44" s="13"/>
      <c r="J44" s="463"/>
      <c r="K44" s="463"/>
    </row>
    <row r="45" spans="1:11" ht="19.5" customHeight="1" x14ac:dyDescent="0.3">
      <c r="A45" s="27"/>
      <c r="B45" s="27" t="s">
        <v>29</v>
      </c>
      <c r="C45" s="487">
        <v>113</v>
      </c>
      <c r="D45" s="487">
        <v>132</v>
      </c>
      <c r="E45" s="487">
        <v>114</v>
      </c>
      <c r="F45" s="487">
        <v>98</v>
      </c>
      <c r="G45" s="463">
        <v>110</v>
      </c>
      <c r="H45" s="463">
        <v>54</v>
      </c>
      <c r="I45" s="13"/>
      <c r="J45" s="463"/>
      <c r="K45" s="463"/>
    </row>
    <row r="46" spans="1:11" ht="11.25" customHeight="1" x14ac:dyDescent="0.3">
      <c r="A46" s="32"/>
      <c r="B46" s="20"/>
      <c r="C46" s="38"/>
      <c r="D46" s="38"/>
      <c r="E46" s="38"/>
      <c r="F46" s="38"/>
      <c r="J46" s="4"/>
      <c r="K46" s="4"/>
    </row>
    <row r="47" spans="1:11" ht="19.5" customHeight="1" x14ac:dyDescent="0.3">
      <c r="A47" s="27" t="s">
        <v>54</v>
      </c>
      <c r="B47" s="27" t="s">
        <v>27</v>
      </c>
      <c r="C47" s="28">
        <v>418</v>
      </c>
      <c r="D47" s="28">
        <v>416</v>
      </c>
      <c r="E47" s="28">
        <v>358</v>
      </c>
      <c r="F47" s="28">
        <v>337</v>
      </c>
      <c r="G47" s="28">
        <v>390</v>
      </c>
      <c r="H47" s="28">
        <v>257</v>
      </c>
      <c r="I47" s="13"/>
      <c r="J47" s="28"/>
      <c r="K47" s="28"/>
    </row>
    <row r="48" spans="1:11" ht="19.5" customHeight="1" x14ac:dyDescent="0.3">
      <c r="A48" s="20" t="s">
        <v>55</v>
      </c>
      <c r="B48" s="27" t="s">
        <v>28</v>
      </c>
      <c r="C48" s="487">
        <v>214</v>
      </c>
      <c r="D48" s="487">
        <v>214</v>
      </c>
      <c r="E48" s="487">
        <v>183</v>
      </c>
      <c r="F48" s="487">
        <v>187</v>
      </c>
      <c r="G48" s="463">
        <v>207</v>
      </c>
      <c r="H48" s="463">
        <v>130</v>
      </c>
      <c r="I48" s="13"/>
      <c r="J48" s="463"/>
      <c r="K48" s="463"/>
    </row>
    <row r="49" spans="1:11" ht="19.5" customHeight="1" x14ac:dyDescent="0.3">
      <c r="A49" s="27"/>
      <c r="B49" s="27" t="s">
        <v>29</v>
      </c>
      <c r="C49" s="487">
        <v>204</v>
      </c>
      <c r="D49" s="487">
        <v>202</v>
      </c>
      <c r="E49" s="487">
        <v>175</v>
      </c>
      <c r="F49" s="487">
        <v>150</v>
      </c>
      <c r="G49" s="463">
        <v>183</v>
      </c>
      <c r="H49" s="463">
        <v>127</v>
      </c>
      <c r="I49" s="13"/>
      <c r="J49" s="463"/>
      <c r="K49" s="463"/>
    </row>
    <row r="50" spans="1:11" ht="5.25" customHeight="1" x14ac:dyDescent="0.3">
      <c r="A50" s="42"/>
      <c r="B50" s="42"/>
      <c r="C50" s="312"/>
      <c r="D50" s="312"/>
      <c r="E50" s="312"/>
      <c r="F50" s="312"/>
      <c r="G50" s="76"/>
      <c r="H50" s="76"/>
      <c r="J50" s="76"/>
      <c r="K50" s="76"/>
    </row>
    <row r="51" spans="1:11" ht="7.5" customHeight="1" x14ac:dyDescent="0.3">
      <c r="A51" s="40"/>
      <c r="B51" s="40"/>
      <c r="C51" s="313"/>
      <c r="D51" s="313"/>
      <c r="E51" s="313"/>
      <c r="F51" s="313"/>
      <c r="I51" s="13"/>
      <c r="J51" s="4"/>
      <c r="K51" s="4"/>
    </row>
    <row r="52" spans="1:11" ht="18" customHeight="1" x14ac:dyDescent="0.3">
      <c r="A52" s="45" t="s">
        <v>33</v>
      </c>
      <c r="B52" s="32" t="s">
        <v>57</v>
      </c>
      <c r="C52" s="470">
        <v>6178</v>
      </c>
      <c r="D52" s="470">
        <v>6498</v>
      </c>
      <c r="E52" s="470">
        <v>6751</v>
      </c>
      <c r="F52" s="470">
        <v>6254</v>
      </c>
      <c r="G52" s="470">
        <v>6290</v>
      </c>
      <c r="H52" s="470">
        <v>5359</v>
      </c>
      <c r="I52" s="13"/>
      <c r="J52" s="470"/>
      <c r="K52" s="470"/>
    </row>
    <row r="53" spans="1:11" ht="18" customHeight="1" x14ac:dyDescent="0.3">
      <c r="A53" s="32" t="s">
        <v>35</v>
      </c>
      <c r="B53" s="45" t="s">
        <v>36</v>
      </c>
      <c r="C53" s="469">
        <v>3186</v>
      </c>
      <c r="D53" s="469">
        <v>3391</v>
      </c>
      <c r="E53" s="469">
        <v>3493</v>
      </c>
      <c r="F53" s="469">
        <v>3263</v>
      </c>
      <c r="G53" s="469">
        <v>3273</v>
      </c>
      <c r="H53" s="469">
        <v>2757</v>
      </c>
      <c r="I53" s="13"/>
      <c r="J53" s="469"/>
      <c r="K53" s="469"/>
    </row>
    <row r="54" spans="1:11" ht="18" customHeight="1" x14ac:dyDescent="0.3">
      <c r="B54" s="45" t="s">
        <v>37</v>
      </c>
      <c r="C54" s="470">
        <v>2992</v>
      </c>
      <c r="D54" s="470">
        <v>3107</v>
      </c>
      <c r="E54" s="470">
        <v>3258</v>
      </c>
      <c r="F54" s="470">
        <v>2991</v>
      </c>
      <c r="G54" s="470">
        <v>3017</v>
      </c>
      <c r="H54" s="470">
        <v>2602</v>
      </c>
      <c r="I54" s="13"/>
      <c r="J54" s="470"/>
      <c r="K54" s="470"/>
    </row>
    <row r="55" spans="1:11" ht="5.25" customHeight="1" x14ac:dyDescent="0.3">
      <c r="A55" s="9"/>
      <c r="B55" s="9"/>
      <c r="C55" s="16"/>
      <c r="D55" s="16"/>
      <c r="E55" s="16"/>
      <c r="F55" s="16"/>
      <c r="G55" s="43"/>
      <c r="H55" s="43"/>
      <c r="I55" s="8"/>
    </row>
    <row r="56" spans="1:11" ht="3" customHeight="1" x14ac:dyDescent="0.3">
      <c r="A56" s="6"/>
      <c r="B56" s="6"/>
      <c r="C56" s="7"/>
      <c r="D56" s="7"/>
      <c r="E56" s="7"/>
      <c r="F56" s="7"/>
      <c r="G56" s="7"/>
      <c r="H56" s="7"/>
      <c r="I56" s="13"/>
    </row>
    <row r="57" spans="1:11" ht="18" customHeight="1" x14ac:dyDescent="0.3">
      <c r="A57" s="6"/>
      <c r="B57" s="2"/>
      <c r="C57" s="1"/>
      <c r="D57" s="1"/>
      <c r="E57" s="3"/>
      <c r="F57" s="1"/>
      <c r="G57" s="34"/>
      <c r="H57" s="34" t="s">
        <v>38</v>
      </c>
    </row>
    <row r="58" spans="1:11" ht="18" customHeight="1" x14ac:dyDescent="0.3">
      <c r="A58" s="6"/>
      <c r="B58" s="6"/>
      <c r="C58" s="7"/>
      <c r="D58" s="7"/>
      <c r="E58" s="7"/>
      <c r="F58" s="7"/>
      <c r="G58" s="35"/>
      <c r="H58" s="35" t="s">
        <v>39</v>
      </c>
    </row>
  </sheetData>
  <sheetProtection selectLockedCells="1" selectUnlockedCells="1"/>
  <mergeCells count="2">
    <mergeCell ref="C4:H4"/>
    <mergeCell ref="J4:M4"/>
  </mergeCells>
  <pageMargins left="0.7" right="0.7" top="0.5" bottom="0.5" header="0.3" footer="0.3"/>
  <pageSetup paperSize="9" scale="78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7E56-043B-4F6B-A1E8-4249D65FC898}">
  <sheetPr>
    <tabColor theme="7"/>
    <pageSetUpPr fitToPage="1"/>
  </sheetPr>
  <dimension ref="A1:I59"/>
  <sheetViews>
    <sheetView view="pageBreakPreview" zoomScale="70" zoomScaleSheetLayoutView="70" workbookViewId="0">
      <selection activeCell="J1" sqref="J1:M1048576"/>
    </sheetView>
  </sheetViews>
  <sheetFormatPr defaultColWidth="11.44140625" defaultRowHeight="15.6" x14ac:dyDescent="0.3"/>
  <cols>
    <col min="1" max="1" width="33.44140625" style="1" customWidth="1"/>
    <col min="2" max="2" width="21.109375" style="1" customWidth="1"/>
    <col min="3" max="8" width="9.44140625" style="4" customWidth="1"/>
    <col min="9" max="16384" width="11.44140625" style="1"/>
  </cols>
  <sheetData>
    <row r="1" spans="1:9" ht="21.75" customHeight="1" x14ac:dyDescent="0.35">
      <c r="A1" s="48" t="s">
        <v>422</v>
      </c>
      <c r="B1" s="45"/>
      <c r="C1" s="18"/>
      <c r="D1" s="78"/>
      <c r="E1" s="78"/>
      <c r="F1" s="78"/>
      <c r="G1" s="78"/>
      <c r="H1" s="78"/>
    </row>
    <row r="2" spans="1:9" s="2" customFormat="1" ht="21.75" customHeight="1" x14ac:dyDescent="0.35">
      <c r="A2" s="511" t="s">
        <v>423</v>
      </c>
      <c r="B2" s="20"/>
      <c r="C2" s="21"/>
      <c r="D2" s="21"/>
      <c r="E2" s="21"/>
      <c r="F2" s="21"/>
      <c r="G2" s="21"/>
      <c r="H2" s="21"/>
    </row>
    <row r="3" spans="1:9" ht="21.75" customHeight="1" x14ac:dyDescent="0.35">
      <c r="A3" s="48"/>
      <c r="B3" s="45"/>
      <c r="C3" s="18"/>
      <c r="D3" s="78"/>
      <c r="E3" s="78"/>
      <c r="F3" s="78"/>
      <c r="G3" s="78"/>
      <c r="H3" s="78"/>
    </row>
    <row r="4" spans="1:9" ht="21.75" customHeight="1" x14ac:dyDescent="0.35">
      <c r="A4" s="22"/>
      <c r="B4" s="22"/>
      <c r="C4" s="18"/>
      <c r="D4" s="18"/>
      <c r="E4" s="268"/>
      <c r="F4" s="311"/>
      <c r="G4" s="44"/>
      <c r="H4" s="44" t="s">
        <v>424</v>
      </c>
    </row>
    <row r="5" spans="1:9" ht="21.75" customHeight="1" x14ac:dyDescent="0.3">
      <c r="A5" s="47" t="s">
        <v>420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9" ht="21.75" customHeight="1" x14ac:dyDescent="0.3">
      <c r="A6" s="23" t="s">
        <v>421</v>
      </c>
      <c r="B6" s="24" t="s">
        <v>25</v>
      </c>
      <c r="C6" s="461">
        <v>2019</v>
      </c>
      <c r="D6" s="461">
        <v>2020</v>
      </c>
      <c r="E6" s="461">
        <v>2021</v>
      </c>
      <c r="F6" s="461">
        <v>2022</v>
      </c>
      <c r="G6" s="461">
        <v>2023</v>
      </c>
      <c r="H6" s="461">
        <v>2024</v>
      </c>
    </row>
    <row r="7" spans="1:9" ht="5.25" customHeight="1" x14ac:dyDescent="0.35">
      <c r="A7" s="25"/>
      <c r="B7" s="22"/>
      <c r="C7" s="26"/>
      <c r="D7" s="26"/>
      <c r="E7" s="26"/>
    </row>
    <row r="8" spans="1:9" ht="18.75" customHeight="1" x14ac:dyDescent="0.3">
      <c r="A8" s="27" t="s">
        <v>69</v>
      </c>
      <c r="B8" s="27" t="s">
        <v>27</v>
      </c>
      <c r="C8" s="28">
        <v>17</v>
      </c>
      <c r="D8" s="28">
        <v>15</v>
      </c>
      <c r="E8" s="28">
        <v>17</v>
      </c>
      <c r="F8" s="28">
        <v>21</v>
      </c>
      <c r="G8" s="28">
        <v>19</v>
      </c>
      <c r="H8" s="28">
        <v>19</v>
      </c>
    </row>
    <row r="9" spans="1:9" ht="18.75" customHeight="1" x14ac:dyDescent="0.3">
      <c r="A9" s="27" t="s">
        <v>70</v>
      </c>
      <c r="B9" s="27" t="s">
        <v>28</v>
      </c>
      <c r="C9" s="28">
        <v>10</v>
      </c>
      <c r="D9" s="28">
        <v>5</v>
      </c>
      <c r="E9" s="28">
        <v>9</v>
      </c>
      <c r="F9" s="28">
        <v>14</v>
      </c>
      <c r="G9" s="28">
        <v>10</v>
      </c>
      <c r="H9" s="28">
        <v>9</v>
      </c>
    </row>
    <row r="10" spans="1:9" ht="18.75" customHeight="1" x14ac:dyDescent="0.3">
      <c r="A10" s="20" t="s">
        <v>71</v>
      </c>
      <c r="B10" s="27" t="s">
        <v>29</v>
      </c>
      <c r="C10" s="28">
        <v>7</v>
      </c>
      <c r="D10" s="28">
        <v>10</v>
      </c>
      <c r="E10" s="28">
        <v>8</v>
      </c>
      <c r="F10" s="28">
        <v>7</v>
      </c>
      <c r="G10" s="28">
        <v>9</v>
      </c>
      <c r="H10" s="28">
        <v>10</v>
      </c>
    </row>
    <row r="11" spans="1:9" ht="9.75" customHeight="1" x14ac:dyDescent="0.3">
      <c r="A11" s="27"/>
      <c r="B11" s="20"/>
      <c r="C11" s="38"/>
      <c r="D11" s="38"/>
      <c r="E11" s="38"/>
      <c r="F11" s="38"/>
      <c r="G11" s="38"/>
      <c r="H11" s="38"/>
    </row>
    <row r="12" spans="1:9" ht="18.75" customHeight="1" x14ac:dyDescent="0.3">
      <c r="A12" s="27" t="s">
        <v>72</v>
      </c>
      <c r="B12" s="27" t="s">
        <v>27</v>
      </c>
      <c r="C12" s="28">
        <v>4559</v>
      </c>
      <c r="D12" s="28">
        <v>4810</v>
      </c>
      <c r="E12" s="28">
        <v>5143</v>
      </c>
      <c r="F12" s="28">
        <v>4827</v>
      </c>
      <c r="G12" s="28">
        <v>4709</v>
      </c>
      <c r="H12" s="28">
        <v>4206</v>
      </c>
    </row>
    <row r="13" spans="1:9" ht="18.75" customHeight="1" x14ac:dyDescent="0.3">
      <c r="A13" s="20" t="s">
        <v>73</v>
      </c>
      <c r="B13" s="27" t="s">
        <v>28</v>
      </c>
      <c r="C13" s="28">
        <v>2341</v>
      </c>
      <c r="D13" s="28">
        <v>2551</v>
      </c>
      <c r="E13" s="28">
        <v>2674</v>
      </c>
      <c r="F13" s="28">
        <v>2506</v>
      </c>
      <c r="G13" s="28">
        <v>2453</v>
      </c>
      <c r="H13" s="28">
        <v>2163</v>
      </c>
    </row>
    <row r="14" spans="1:9" ht="18.75" customHeight="1" x14ac:dyDescent="0.3">
      <c r="A14" s="27"/>
      <c r="B14" s="27" t="s">
        <v>29</v>
      </c>
      <c r="C14" s="28">
        <v>2218</v>
      </c>
      <c r="D14" s="28">
        <v>2259</v>
      </c>
      <c r="E14" s="28">
        <v>2469</v>
      </c>
      <c r="F14" s="28">
        <v>2321</v>
      </c>
      <c r="G14" s="28">
        <v>2256</v>
      </c>
      <c r="H14" s="28">
        <v>2043</v>
      </c>
    </row>
    <row r="15" spans="1:9" ht="9.75" customHeight="1" x14ac:dyDescent="0.3">
      <c r="A15" s="27"/>
      <c r="B15" s="20"/>
      <c r="C15" s="38"/>
      <c r="D15" s="38"/>
      <c r="E15" s="38"/>
      <c r="F15" s="38"/>
      <c r="G15" s="38"/>
      <c r="H15" s="38"/>
      <c r="I15" s="464"/>
    </row>
    <row r="16" spans="1:9" ht="18.75" customHeight="1" x14ac:dyDescent="0.3">
      <c r="A16" s="27" t="s">
        <v>74</v>
      </c>
      <c r="B16" s="27" t="s">
        <v>27</v>
      </c>
      <c r="C16" s="28">
        <v>112</v>
      </c>
      <c r="D16" s="28">
        <v>113</v>
      </c>
      <c r="E16" s="28">
        <v>112</v>
      </c>
      <c r="F16" s="28">
        <v>88</v>
      </c>
      <c r="G16" s="28">
        <v>112</v>
      </c>
      <c r="H16" s="28">
        <v>77</v>
      </c>
    </row>
    <row r="17" spans="1:9" ht="18.75" customHeight="1" x14ac:dyDescent="0.3">
      <c r="A17" s="20"/>
      <c r="B17" s="27" t="s">
        <v>28</v>
      </c>
      <c r="C17" s="28">
        <v>54</v>
      </c>
      <c r="D17" s="28">
        <v>54</v>
      </c>
      <c r="E17" s="28">
        <v>60</v>
      </c>
      <c r="F17" s="28">
        <v>44</v>
      </c>
      <c r="G17" s="28">
        <v>54</v>
      </c>
      <c r="H17" s="28">
        <v>41</v>
      </c>
    </row>
    <row r="18" spans="1:9" ht="18.75" customHeight="1" x14ac:dyDescent="0.3">
      <c r="A18" s="27"/>
      <c r="B18" s="27" t="s">
        <v>29</v>
      </c>
      <c r="C18" s="28">
        <v>58</v>
      </c>
      <c r="D18" s="28">
        <v>59</v>
      </c>
      <c r="E18" s="28">
        <v>52</v>
      </c>
      <c r="F18" s="28">
        <v>44</v>
      </c>
      <c r="G18" s="28">
        <v>58</v>
      </c>
      <c r="H18" s="28">
        <v>36</v>
      </c>
    </row>
    <row r="19" spans="1:9" ht="9.75" customHeight="1" x14ac:dyDescent="0.3">
      <c r="A19" s="20"/>
      <c r="B19" s="20"/>
      <c r="C19" s="28"/>
      <c r="D19" s="28"/>
      <c r="E19" s="28"/>
      <c r="F19" s="28"/>
      <c r="G19" s="28"/>
      <c r="H19" s="28"/>
    </row>
    <row r="20" spans="1:9" ht="18.75" customHeight="1" x14ac:dyDescent="0.3">
      <c r="A20" s="27" t="s">
        <v>75</v>
      </c>
      <c r="B20" s="27" t="s">
        <v>27</v>
      </c>
      <c r="C20" s="28">
        <v>4</v>
      </c>
      <c r="D20" s="28">
        <v>4</v>
      </c>
      <c r="E20" s="28">
        <v>4</v>
      </c>
      <c r="F20" s="28">
        <v>1</v>
      </c>
      <c r="G20" s="28">
        <v>3</v>
      </c>
      <c r="H20" s="28">
        <v>1</v>
      </c>
    </row>
    <row r="21" spans="1:9" ht="18.75" customHeight="1" x14ac:dyDescent="0.3">
      <c r="A21" s="20" t="s">
        <v>76</v>
      </c>
      <c r="B21" s="27" t="s">
        <v>28</v>
      </c>
      <c r="C21" s="28">
        <v>1</v>
      </c>
      <c r="D21" s="28">
        <v>0</v>
      </c>
      <c r="E21" s="28">
        <v>4</v>
      </c>
      <c r="F21" s="28">
        <v>0</v>
      </c>
      <c r="G21" s="28">
        <v>1</v>
      </c>
      <c r="H21" s="28">
        <v>0</v>
      </c>
    </row>
    <row r="22" spans="1:9" ht="18.75" customHeight="1" x14ac:dyDescent="0.3">
      <c r="A22" s="20"/>
      <c r="B22" s="27" t="s">
        <v>29</v>
      </c>
      <c r="C22" s="28">
        <v>3</v>
      </c>
      <c r="D22" s="28">
        <v>4</v>
      </c>
      <c r="E22" s="28">
        <v>0</v>
      </c>
      <c r="F22" s="28">
        <v>1</v>
      </c>
      <c r="G22" s="28">
        <v>2</v>
      </c>
      <c r="H22" s="28">
        <v>1</v>
      </c>
    </row>
    <row r="23" spans="1:9" ht="9.75" customHeight="1" x14ac:dyDescent="0.3">
      <c r="A23" s="32"/>
      <c r="B23" s="20"/>
      <c r="C23" s="38"/>
      <c r="D23" s="38"/>
      <c r="E23" s="38"/>
      <c r="F23" s="38"/>
      <c r="G23" s="38"/>
      <c r="H23" s="38"/>
    </row>
    <row r="24" spans="1:9" ht="18.75" customHeight="1" x14ac:dyDescent="0.3">
      <c r="A24" s="27" t="s">
        <v>77</v>
      </c>
      <c r="B24" s="27" t="s">
        <v>27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1:9" ht="18.75" customHeight="1" x14ac:dyDescent="0.3">
      <c r="A25" s="20"/>
      <c r="B25" s="27" t="s">
        <v>28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1:9" ht="18.75" customHeight="1" x14ac:dyDescent="0.3">
      <c r="A26" s="27"/>
      <c r="B26" s="27" t="s">
        <v>29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1:9" ht="9.75" customHeight="1" x14ac:dyDescent="0.3">
      <c r="A27" s="32"/>
      <c r="B27" s="20"/>
      <c r="C27" s="38"/>
      <c r="D27" s="38"/>
      <c r="E27" s="38"/>
      <c r="F27" s="38"/>
      <c r="G27" s="38"/>
      <c r="H27" s="38"/>
      <c r="I27" s="464"/>
    </row>
    <row r="28" spans="1:9" ht="18.75" customHeight="1" x14ac:dyDescent="0.3">
      <c r="A28" s="27" t="s">
        <v>78</v>
      </c>
      <c r="B28" s="27" t="s">
        <v>27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1:9" ht="18.75" customHeight="1" x14ac:dyDescent="0.3">
      <c r="A29" s="20"/>
      <c r="B29" s="27" t="s">
        <v>28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1:9" ht="18.75" customHeight="1" x14ac:dyDescent="0.3">
      <c r="A30" s="27"/>
      <c r="B30" s="27" t="s">
        <v>29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1:9" ht="9.75" customHeight="1" x14ac:dyDescent="0.3">
      <c r="A31" s="32"/>
      <c r="B31" s="20"/>
      <c r="C31" s="38"/>
      <c r="D31" s="38"/>
      <c r="E31" s="38"/>
      <c r="F31" s="38"/>
      <c r="G31" s="38"/>
      <c r="H31" s="38"/>
    </row>
    <row r="32" spans="1:9" ht="18.75" customHeight="1" x14ac:dyDescent="0.3">
      <c r="A32" s="27" t="s">
        <v>79</v>
      </c>
      <c r="B32" s="27" t="s">
        <v>27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1:9" ht="18.75" customHeight="1" x14ac:dyDescent="0.3">
      <c r="A33" s="20"/>
      <c r="B33" s="27" t="s">
        <v>28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1:9" ht="18.75" customHeight="1" x14ac:dyDescent="0.3">
      <c r="A34" s="27"/>
      <c r="B34" s="27" t="s">
        <v>29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1:9" ht="9.75" customHeight="1" x14ac:dyDescent="0.3">
      <c r="A35" s="32"/>
      <c r="B35" s="20"/>
      <c r="C35" s="38"/>
      <c r="D35" s="38"/>
      <c r="E35" s="38"/>
      <c r="F35" s="38"/>
      <c r="G35" s="38"/>
      <c r="H35" s="38"/>
    </row>
    <row r="36" spans="1:9" ht="18.75" customHeight="1" x14ac:dyDescent="0.3">
      <c r="A36" s="27" t="s">
        <v>80</v>
      </c>
      <c r="B36" s="27" t="s">
        <v>27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</row>
    <row r="37" spans="1:9" ht="18.75" customHeight="1" x14ac:dyDescent="0.3">
      <c r="A37" s="20"/>
      <c r="B37" s="27" t="s">
        <v>28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1:9" ht="18.75" customHeight="1" x14ac:dyDescent="0.3">
      <c r="A38" s="27"/>
      <c r="B38" s="27" t="s">
        <v>29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1:9" ht="9.75" customHeight="1" x14ac:dyDescent="0.3">
      <c r="A39" s="32"/>
      <c r="B39" s="20"/>
      <c r="C39" s="38"/>
      <c r="D39" s="38"/>
      <c r="E39" s="38"/>
      <c r="F39" s="38"/>
      <c r="G39" s="38"/>
      <c r="H39" s="38"/>
      <c r="I39" s="464"/>
    </row>
    <row r="40" spans="1:9" ht="18.75" customHeight="1" x14ac:dyDescent="0.3">
      <c r="A40" s="27" t="s">
        <v>81</v>
      </c>
      <c r="B40" s="27" t="s">
        <v>27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</row>
    <row r="41" spans="1:9" ht="18.75" customHeight="1" x14ac:dyDescent="0.3">
      <c r="A41" s="20"/>
      <c r="B41" s="27" t="s">
        <v>28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1:9" ht="18.75" customHeight="1" x14ac:dyDescent="0.3">
      <c r="A42" s="27"/>
      <c r="B42" s="27" t="s">
        <v>29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</row>
    <row r="43" spans="1:9" ht="9.75" customHeight="1" x14ac:dyDescent="0.3">
      <c r="A43" s="32"/>
      <c r="B43" s="20"/>
      <c r="C43" s="38"/>
      <c r="D43" s="38"/>
      <c r="E43" s="38"/>
      <c r="F43" s="38"/>
      <c r="G43" s="38"/>
      <c r="H43" s="38"/>
    </row>
    <row r="44" spans="1:9" ht="18.75" customHeight="1" x14ac:dyDescent="0.3">
      <c r="A44" s="27" t="s">
        <v>82</v>
      </c>
      <c r="B44" s="27" t="s">
        <v>27</v>
      </c>
      <c r="C44" s="28">
        <v>0</v>
      </c>
      <c r="D44" s="28">
        <v>0</v>
      </c>
      <c r="E44" s="28">
        <v>0</v>
      </c>
      <c r="F44" s="28">
        <v>2</v>
      </c>
      <c r="G44" s="28">
        <v>0</v>
      </c>
      <c r="H44" s="28">
        <v>0</v>
      </c>
    </row>
    <row r="45" spans="1:9" ht="18.75" customHeight="1" x14ac:dyDescent="0.3">
      <c r="A45" s="20" t="s">
        <v>53</v>
      </c>
      <c r="B45" s="27" t="s">
        <v>28</v>
      </c>
      <c r="C45" s="28">
        <v>0</v>
      </c>
      <c r="D45" s="28">
        <v>0</v>
      </c>
      <c r="E45" s="28">
        <v>0</v>
      </c>
      <c r="F45" s="28">
        <v>1</v>
      </c>
      <c r="G45" s="28">
        <v>0</v>
      </c>
      <c r="H45" s="28">
        <v>0</v>
      </c>
    </row>
    <row r="46" spans="1:9" ht="18.75" customHeight="1" x14ac:dyDescent="0.3">
      <c r="A46" s="32"/>
      <c r="B46" s="27" t="s">
        <v>29</v>
      </c>
      <c r="C46" s="28">
        <v>0</v>
      </c>
      <c r="D46" s="28">
        <v>0</v>
      </c>
      <c r="E46" s="28">
        <v>0</v>
      </c>
      <c r="F46" s="28">
        <v>1</v>
      </c>
      <c r="G46" s="28">
        <v>0</v>
      </c>
      <c r="H46" s="28">
        <v>0</v>
      </c>
    </row>
    <row r="47" spans="1:9" ht="9.75" customHeight="1" x14ac:dyDescent="0.3">
      <c r="A47" s="27"/>
      <c r="B47" s="20"/>
      <c r="C47" s="38"/>
      <c r="D47" s="38"/>
      <c r="E47" s="38"/>
      <c r="F47" s="38"/>
      <c r="G47" s="38"/>
      <c r="H47" s="38"/>
    </row>
    <row r="48" spans="1:9" ht="18.75" customHeight="1" x14ac:dyDescent="0.3">
      <c r="A48" s="27" t="s">
        <v>54</v>
      </c>
      <c r="B48" s="27" t="s">
        <v>27</v>
      </c>
      <c r="C48" s="28">
        <v>0</v>
      </c>
      <c r="D48" s="28">
        <v>0</v>
      </c>
      <c r="E48" s="28">
        <v>4</v>
      </c>
      <c r="F48" s="28">
        <v>2</v>
      </c>
      <c r="G48" s="28">
        <v>1</v>
      </c>
      <c r="H48" s="28">
        <v>0</v>
      </c>
    </row>
    <row r="49" spans="1:9" ht="18.75" customHeight="1" x14ac:dyDescent="0.3">
      <c r="A49" s="20" t="s">
        <v>55</v>
      </c>
      <c r="B49" s="27" t="s">
        <v>28</v>
      </c>
      <c r="C49" s="28">
        <v>0</v>
      </c>
      <c r="D49" s="28">
        <v>0</v>
      </c>
      <c r="E49" s="28">
        <v>2</v>
      </c>
      <c r="F49" s="28">
        <v>1</v>
      </c>
      <c r="G49" s="28">
        <v>0</v>
      </c>
      <c r="H49" s="28">
        <v>0</v>
      </c>
    </row>
    <row r="50" spans="1:9" ht="18.75" customHeight="1" x14ac:dyDescent="0.3">
      <c r="A50" s="27"/>
      <c r="B50" s="27" t="s">
        <v>29</v>
      </c>
      <c r="C50" s="28">
        <v>0</v>
      </c>
      <c r="D50" s="28">
        <v>0</v>
      </c>
      <c r="E50" s="28">
        <v>2</v>
      </c>
      <c r="F50" s="28">
        <v>1</v>
      </c>
      <c r="G50" s="28">
        <v>1</v>
      </c>
      <c r="H50" s="28">
        <v>0</v>
      </c>
    </row>
    <row r="51" spans="1:9" ht="5.25" customHeight="1" x14ac:dyDescent="0.3">
      <c r="A51" s="42"/>
      <c r="B51" s="42"/>
      <c r="C51" s="312"/>
      <c r="D51" s="312"/>
      <c r="E51" s="312"/>
      <c r="F51" s="76"/>
      <c r="G51" s="76"/>
      <c r="H51" s="76"/>
      <c r="I51" s="464"/>
    </row>
    <row r="52" spans="1:9" ht="7.5" customHeight="1" x14ac:dyDescent="0.3">
      <c r="A52" s="40"/>
      <c r="B52" s="40"/>
      <c r="C52" s="313"/>
      <c r="D52" s="313"/>
      <c r="E52" s="313"/>
    </row>
    <row r="53" spans="1:9" ht="18.75" customHeight="1" x14ac:dyDescent="0.3">
      <c r="A53" s="45" t="s">
        <v>33</v>
      </c>
      <c r="B53" s="32" t="s">
        <v>57</v>
      </c>
      <c r="C53" s="470">
        <v>4692</v>
      </c>
      <c r="D53" s="470">
        <v>4942</v>
      </c>
      <c r="E53" s="470">
        <v>5280</v>
      </c>
      <c r="F53" s="470">
        <v>4941</v>
      </c>
      <c r="G53" s="470">
        <v>4844</v>
      </c>
      <c r="H53" s="470">
        <v>4303</v>
      </c>
      <c r="I53" s="8"/>
    </row>
    <row r="54" spans="1:9" ht="18.75" customHeight="1" x14ac:dyDescent="0.3">
      <c r="A54" s="32" t="s">
        <v>35</v>
      </c>
      <c r="B54" s="45" t="s">
        <v>36</v>
      </c>
      <c r="C54" s="469">
        <v>2406</v>
      </c>
      <c r="D54" s="469">
        <v>2610</v>
      </c>
      <c r="E54" s="469">
        <v>2749</v>
      </c>
      <c r="F54" s="469">
        <v>2566</v>
      </c>
      <c r="G54" s="469">
        <v>2518</v>
      </c>
      <c r="H54" s="469">
        <v>2213</v>
      </c>
      <c r="I54" s="8"/>
    </row>
    <row r="55" spans="1:9" ht="18.75" customHeight="1" x14ac:dyDescent="0.3">
      <c r="B55" s="45" t="s">
        <v>37</v>
      </c>
      <c r="C55" s="470">
        <v>2286</v>
      </c>
      <c r="D55" s="470">
        <v>2332</v>
      </c>
      <c r="E55" s="470">
        <v>2531</v>
      </c>
      <c r="F55" s="470">
        <v>2375</v>
      </c>
      <c r="G55" s="470">
        <v>2326</v>
      </c>
      <c r="H55" s="470">
        <v>2090</v>
      </c>
      <c r="I55" s="8"/>
    </row>
    <row r="56" spans="1:9" ht="5.25" customHeight="1" x14ac:dyDescent="0.3">
      <c r="A56" s="9"/>
      <c r="B56" s="9"/>
      <c r="C56" s="16"/>
      <c r="D56" s="16"/>
      <c r="E56" s="16"/>
      <c r="F56" s="43"/>
      <c r="G56" s="43"/>
      <c r="H56" s="43"/>
      <c r="I56" s="8"/>
    </row>
    <row r="57" spans="1:9" ht="5.0999999999999996" customHeight="1" x14ac:dyDescent="0.3">
      <c r="A57" s="6"/>
      <c r="B57" s="6"/>
      <c r="C57" s="7"/>
      <c r="D57" s="7"/>
      <c r="E57" s="7"/>
      <c r="F57" s="7"/>
      <c r="G57" s="7"/>
      <c r="H57" s="7"/>
    </row>
    <row r="58" spans="1:9" ht="15.75" customHeight="1" x14ac:dyDescent="0.3">
      <c r="A58" s="6"/>
      <c r="B58" s="2"/>
      <c r="C58" s="1"/>
      <c r="D58" s="1"/>
      <c r="E58" s="3"/>
      <c r="F58" s="1"/>
      <c r="G58" s="34"/>
      <c r="H58" s="34" t="s">
        <v>38</v>
      </c>
    </row>
    <row r="59" spans="1:9" ht="15.75" customHeight="1" x14ac:dyDescent="0.3">
      <c r="A59" s="6"/>
      <c r="B59" s="6"/>
      <c r="C59" s="7"/>
      <c r="D59" s="7"/>
      <c r="E59" s="7"/>
      <c r="F59" s="7"/>
      <c r="G59" s="35"/>
      <c r="H59" s="35" t="s">
        <v>39</v>
      </c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78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I56"/>
  <sheetViews>
    <sheetView view="pageBreakPreview" zoomScale="85" zoomScaleNormal="100" zoomScaleSheetLayoutView="85" zoomScalePageLayoutView="70" workbookViewId="0">
      <selection activeCell="J7" sqref="J7"/>
    </sheetView>
  </sheetViews>
  <sheetFormatPr defaultColWidth="11.44140625" defaultRowHeight="15.6" x14ac:dyDescent="0.3"/>
  <cols>
    <col min="1" max="1" width="20.88671875" style="1" customWidth="1"/>
    <col min="2" max="2" width="22.44140625" style="1" customWidth="1"/>
    <col min="3" max="8" width="11" style="4" customWidth="1"/>
    <col min="9" max="9" width="13" style="1" bestFit="1" customWidth="1"/>
    <col min="10" max="16384" width="11.44140625" style="1"/>
  </cols>
  <sheetData>
    <row r="1" spans="1:9" ht="20.25" customHeight="1" x14ac:dyDescent="0.35">
      <c r="A1" s="17" t="s">
        <v>19</v>
      </c>
      <c r="B1" s="45" t="s">
        <v>6</v>
      </c>
      <c r="C1" s="18"/>
      <c r="D1" s="78"/>
      <c r="E1" s="78"/>
      <c r="F1" s="78"/>
      <c r="G1" s="78"/>
      <c r="H1" s="78"/>
    </row>
    <row r="2" spans="1:9" ht="20.25" customHeight="1" x14ac:dyDescent="0.35">
      <c r="A2" s="19" t="s">
        <v>20</v>
      </c>
      <c r="B2" s="20" t="s">
        <v>7</v>
      </c>
      <c r="C2" s="18"/>
      <c r="D2" s="21"/>
      <c r="E2" s="21"/>
      <c r="F2" s="21"/>
      <c r="G2" s="21"/>
      <c r="H2" s="21"/>
    </row>
    <row r="3" spans="1:9" ht="20.25" customHeight="1" x14ac:dyDescent="0.35">
      <c r="A3" s="22"/>
      <c r="B3" s="22"/>
      <c r="C3" s="18"/>
      <c r="D3" s="18"/>
      <c r="E3" s="268"/>
      <c r="F3" s="522"/>
      <c r="G3" s="522"/>
      <c r="H3" s="1"/>
    </row>
    <row r="4" spans="1:9" ht="24.75" customHeight="1" x14ac:dyDescent="0.3">
      <c r="A4" s="47" t="s">
        <v>21</v>
      </c>
      <c r="B4" s="310" t="s">
        <v>22</v>
      </c>
      <c r="C4" s="523" t="s">
        <v>23</v>
      </c>
      <c r="D4" s="523"/>
      <c r="E4" s="523"/>
      <c r="F4" s="523"/>
      <c r="G4" s="523"/>
      <c r="H4" s="523"/>
    </row>
    <row r="5" spans="1:9" ht="24.75" customHeight="1" x14ac:dyDescent="0.3">
      <c r="A5" s="23" t="s">
        <v>24</v>
      </c>
      <c r="B5" s="24" t="s">
        <v>25</v>
      </c>
      <c r="C5" s="421">
        <v>2019</v>
      </c>
      <c r="D5" s="421">
        <v>2020</v>
      </c>
      <c r="E5" s="421">
        <v>2021</v>
      </c>
      <c r="F5" s="421">
        <v>2022</v>
      </c>
      <c r="G5" s="421">
        <v>2023</v>
      </c>
      <c r="H5" s="421">
        <v>2024</v>
      </c>
    </row>
    <row r="6" spans="1:9" ht="7.5" customHeight="1" x14ac:dyDescent="0.35">
      <c r="A6" s="25"/>
      <c r="B6" s="22"/>
      <c r="C6" s="26"/>
      <c r="D6" s="26"/>
      <c r="E6" s="26"/>
    </row>
    <row r="7" spans="1:9" ht="21.75" customHeight="1" x14ac:dyDescent="0.3">
      <c r="A7" s="27" t="s">
        <v>26</v>
      </c>
      <c r="B7" s="36" t="s">
        <v>27</v>
      </c>
      <c r="C7" s="28">
        <v>5251</v>
      </c>
      <c r="D7" s="28">
        <v>5562</v>
      </c>
      <c r="E7" s="28">
        <v>5828</v>
      </c>
      <c r="F7" s="28">
        <v>5451</v>
      </c>
      <c r="G7" s="28">
        <v>5374</v>
      </c>
      <c r="H7" s="28">
        <v>4582</v>
      </c>
      <c r="I7" s="13"/>
    </row>
    <row r="8" spans="1:9" ht="21.75" customHeight="1" x14ac:dyDescent="0.3">
      <c r="A8" s="29"/>
      <c r="B8" s="36" t="s">
        <v>28</v>
      </c>
      <c r="C8" s="28">
        <v>2686</v>
      </c>
      <c r="D8" s="28">
        <v>2901</v>
      </c>
      <c r="E8" s="28">
        <v>3015</v>
      </c>
      <c r="F8" s="28">
        <v>2827</v>
      </c>
      <c r="G8" s="28">
        <v>2784</v>
      </c>
      <c r="H8" s="28">
        <v>2338</v>
      </c>
      <c r="I8" s="73"/>
    </row>
    <row r="9" spans="1:9" ht="21.75" customHeight="1" x14ac:dyDescent="0.35">
      <c r="A9" s="30"/>
      <c r="B9" s="36" t="s">
        <v>29</v>
      </c>
      <c r="C9" s="28">
        <v>2565</v>
      </c>
      <c r="D9" s="28">
        <v>2661</v>
      </c>
      <c r="E9" s="28">
        <v>2813</v>
      </c>
      <c r="F9" s="28">
        <v>2624</v>
      </c>
      <c r="G9" s="28">
        <v>2590</v>
      </c>
      <c r="H9" s="28">
        <v>2244</v>
      </c>
    </row>
    <row r="10" spans="1:9" ht="21.75" customHeight="1" x14ac:dyDescent="0.35">
      <c r="A10" s="22"/>
      <c r="B10" s="37"/>
      <c r="C10" s="38"/>
      <c r="D10" s="38"/>
      <c r="E10" s="38"/>
      <c r="F10" s="38"/>
      <c r="G10" s="38"/>
      <c r="H10" s="38"/>
    </row>
    <row r="11" spans="1:9" ht="21.75" customHeight="1" x14ac:dyDescent="0.3">
      <c r="A11" s="27" t="s">
        <v>30</v>
      </c>
      <c r="B11" s="36" t="s">
        <v>27</v>
      </c>
      <c r="C11" s="28">
        <v>862</v>
      </c>
      <c r="D11" s="28">
        <v>901</v>
      </c>
      <c r="E11" s="28">
        <v>871</v>
      </c>
      <c r="F11" s="28">
        <v>797</v>
      </c>
      <c r="G11" s="28">
        <v>869</v>
      </c>
      <c r="H11" s="28">
        <v>753</v>
      </c>
    </row>
    <row r="12" spans="1:9" ht="21.75" customHeight="1" x14ac:dyDescent="0.3">
      <c r="A12" s="27"/>
      <c r="B12" s="36" t="s">
        <v>28</v>
      </c>
      <c r="C12" s="28">
        <v>466</v>
      </c>
      <c r="D12" s="28">
        <v>467</v>
      </c>
      <c r="E12" s="28">
        <v>449</v>
      </c>
      <c r="F12" s="28">
        <v>432</v>
      </c>
      <c r="G12" s="28">
        <v>462</v>
      </c>
      <c r="H12" s="28">
        <v>405</v>
      </c>
    </row>
    <row r="13" spans="1:9" ht="21.75" customHeight="1" x14ac:dyDescent="0.3">
      <c r="A13" s="27"/>
      <c r="B13" s="36" t="s">
        <v>29</v>
      </c>
      <c r="C13" s="28">
        <v>396</v>
      </c>
      <c r="D13" s="28">
        <v>434</v>
      </c>
      <c r="E13" s="28">
        <v>422</v>
      </c>
      <c r="F13" s="28">
        <v>365</v>
      </c>
      <c r="G13" s="28">
        <v>407</v>
      </c>
      <c r="H13" s="28">
        <v>348</v>
      </c>
    </row>
    <row r="14" spans="1:9" ht="21.75" customHeight="1" x14ac:dyDescent="0.3">
      <c r="A14" s="27"/>
      <c r="B14" s="37"/>
      <c r="C14" s="38"/>
      <c r="D14" s="38"/>
      <c r="E14" s="38"/>
      <c r="F14" s="38"/>
      <c r="G14" s="38"/>
      <c r="H14" s="38"/>
    </row>
    <row r="15" spans="1:9" ht="21.75" customHeight="1" x14ac:dyDescent="0.3">
      <c r="A15" s="27" t="s">
        <v>31</v>
      </c>
      <c r="B15" s="36" t="s">
        <v>27</v>
      </c>
      <c r="C15" s="28">
        <v>47</v>
      </c>
      <c r="D15" s="28">
        <v>33</v>
      </c>
      <c r="E15" s="28">
        <v>42</v>
      </c>
      <c r="F15" s="28">
        <v>6</v>
      </c>
      <c r="G15" s="28">
        <v>37</v>
      </c>
      <c r="H15" s="28">
        <v>20</v>
      </c>
      <c r="I15" s="13"/>
    </row>
    <row r="16" spans="1:9" ht="21.75" customHeight="1" x14ac:dyDescent="0.3">
      <c r="A16" s="27"/>
      <c r="B16" s="36" t="s">
        <v>28</v>
      </c>
      <c r="C16" s="28">
        <v>25</v>
      </c>
      <c r="D16" s="28">
        <v>22</v>
      </c>
      <c r="E16" s="28">
        <v>24</v>
      </c>
      <c r="F16" s="28">
        <v>4</v>
      </c>
      <c r="G16" s="28">
        <v>22</v>
      </c>
      <c r="H16" s="28">
        <v>12</v>
      </c>
    </row>
    <row r="17" spans="1:9" ht="21.75" customHeight="1" x14ac:dyDescent="0.3">
      <c r="A17" s="27"/>
      <c r="B17" s="36" t="s">
        <v>29</v>
      </c>
      <c r="C17" s="28">
        <v>22</v>
      </c>
      <c r="D17" s="28">
        <v>11</v>
      </c>
      <c r="E17" s="28">
        <v>18</v>
      </c>
      <c r="F17" s="28">
        <v>2</v>
      </c>
      <c r="G17" s="28">
        <v>15</v>
      </c>
      <c r="H17" s="28">
        <v>8</v>
      </c>
    </row>
    <row r="18" spans="1:9" ht="21.75" customHeight="1" x14ac:dyDescent="0.3">
      <c r="A18" s="27"/>
      <c r="B18" s="36"/>
      <c r="C18" s="28"/>
      <c r="D18" s="28"/>
      <c r="E18" s="28"/>
      <c r="F18" s="28"/>
      <c r="G18" s="28"/>
      <c r="H18" s="28"/>
    </row>
    <row r="19" spans="1:9" ht="21.75" customHeight="1" x14ac:dyDescent="0.3">
      <c r="A19" s="27" t="s">
        <v>32</v>
      </c>
      <c r="B19" s="36" t="s">
        <v>27</v>
      </c>
      <c r="C19" s="28">
        <v>18</v>
      </c>
      <c r="D19" s="28">
        <v>2</v>
      </c>
      <c r="E19" s="28">
        <v>10</v>
      </c>
      <c r="F19" s="28">
        <v>0</v>
      </c>
      <c r="G19" s="28">
        <v>10</v>
      </c>
      <c r="H19" s="28">
        <v>4</v>
      </c>
    </row>
    <row r="20" spans="1:9" ht="21.75" customHeight="1" x14ac:dyDescent="0.3">
      <c r="A20" s="27"/>
      <c r="B20" s="36" t="s">
        <v>28</v>
      </c>
      <c r="C20" s="28">
        <v>9</v>
      </c>
      <c r="D20" s="28">
        <v>1</v>
      </c>
      <c r="E20" s="28">
        <v>5</v>
      </c>
      <c r="F20" s="28">
        <v>0</v>
      </c>
      <c r="G20" s="28">
        <v>5</v>
      </c>
      <c r="H20" s="28">
        <v>2</v>
      </c>
    </row>
    <row r="21" spans="1:9" ht="21.75" customHeight="1" x14ac:dyDescent="0.3">
      <c r="A21" s="29"/>
      <c r="B21" s="36" t="s">
        <v>29</v>
      </c>
      <c r="C21" s="28">
        <v>9</v>
      </c>
      <c r="D21" s="28">
        <v>1</v>
      </c>
      <c r="E21" s="28">
        <v>5</v>
      </c>
      <c r="F21" s="28">
        <v>0</v>
      </c>
      <c r="G21" s="28">
        <v>5</v>
      </c>
      <c r="H21" s="28">
        <v>2</v>
      </c>
    </row>
    <row r="22" spans="1:9" ht="7.5" customHeight="1" x14ac:dyDescent="0.35">
      <c r="A22" s="30"/>
      <c r="B22" s="37"/>
      <c r="C22" s="38"/>
      <c r="D22" s="38"/>
      <c r="E22" s="38"/>
      <c r="F22" s="76"/>
      <c r="G22" s="76"/>
      <c r="H22" s="76"/>
    </row>
    <row r="23" spans="1:9" ht="7.5" customHeight="1" x14ac:dyDescent="0.35">
      <c r="A23" s="31"/>
      <c r="B23" s="41"/>
      <c r="C23" s="39"/>
      <c r="D23" s="39"/>
      <c r="E23" s="39"/>
    </row>
    <row r="24" spans="1:9" ht="21.75" customHeight="1" x14ac:dyDescent="0.3">
      <c r="A24" s="45" t="s">
        <v>33</v>
      </c>
      <c r="B24" s="46" t="s">
        <v>34</v>
      </c>
      <c r="C24" s="81">
        <v>6178</v>
      </c>
      <c r="D24" s="81">
        <v>6498</v>
      </c>
      <c r="E24" s="81">
        <v>6751</v>
      </c>
      <c r="F24" s="81">
        <v>6254</v>
      </c>
      <c r="G24" s="81">
        <v>6290</v>
      </c>
      <c r="H24" s="81">
        <v>5359</v>
      </c>
      <c r="I24" s="86"/>
    </row>
    <row r="25" spans="1:9" ht="21.75" customHeight="1" x14ac:dyDescent="0.3">
      <c r="A25" s="32" t="s">
        <v>35</v>
      </c>
      <c r="B25" s="46" t="s">
        <v>36</v>
      </c>
      <c r="C25" s="81">
        <v>3186</v>
      </c>
      <c r="D25" s="81">
        <v>3391</v>
      </c>
      <c r="E25" s="81">
        <v>3493</v>
      </c>
      <c r="F25" s="81">
        <v>3263</v>
      </c>
      <c r="G25" s="81">
        <v>3273</v>
      </c>
      <c r="H25" s="81">
        <v>2757</v>
      </c>
      <c r="I25" s="86"/>
    </row>
    <row r="26" spans="1:9" ht="21.75" customHeight="1" x14ac:dyDescent="0.3">
      <c r="A26" s="33"/>
      <c r="B26" s="46" t="s">
        <v>37</v>
      </c>
      <c r="C26" s="81">
        <v>2992</v>
      </c>
      <c r="D26" s="81">
        <v>3107</v>
      </c>
      <c r="E26" s="81">
        <v>3258</v>
      </c>
      <c r="F26" s="81">
        <v>2991</v>
      </c>
      <c r="G26" s="81">
        <v>3017</v>
      </c>
      <c r="H26" s="81">
        <v>2602</v>
      </c>
      <c r="I26" s="87"/>
    </row>
    <row r="27" spans="1:9" ht="7.5" customHeight="1" x14ac:dyDescent="0.3">
      <c r="A27" s="10"/>
      <c r="B27" s="15"/>
      <c r="C27" s="16"/>
      <c r="D27" s="16"/>
      <c r="E27" s="16"/>
      <c r="F27" s="16"/>
      <c r="G27" s="16"/>
      <c r="H27" s="16"/>
      <c r="I27" s="13"/>
    </row>
    <row r="28" spans="1:9" ht="21.75" customHeight="1" x14ac:dyDescent="0.3">
      <c r="A28" s="6"/>
      <c r="C28" s="11"/>
      <c r="D28" s="11"/>
      <c r="E28" s="11"/>
      <c r="F28" s="11"/>
      <c r="G28" s="11"/>
      <c r="H28" s="11"/>
    </row>
    <row r="29" spans="1:9" ht="21.75" customHeight="1" x14ac:dyDescent="0.3">
      <c r="A29" s="6"/>
      <c r="B29" s="2"/>
      <c r="C29" s="1"/>
      <c r="D29" s="1"/>
      <c r="E29" s="3"/>
      <c r="F29" s="1"/>
      <c r="G29" s="34"/>
      <c r="H29" s="34" t="s">
        <v>38</v>
      </c>
    </row>
    <row r="30" spans="1:9" ht="21.75" customHeight="1" x14ac:dyDescent="0.3">
      <c r="A30" s="6"/>
      <c r="B30" s="6"/>
      <c r="C30" s="7"/>
      <c r="D30" s="7"/>
      <c r="E30" s="7"/>
      <c r="F30" s="7"/>
      <c r="G30" s="35"/>
      <c r="H30" s="35" t="s">
        <v>39</v>
      </c>
    </row>
    <row r="31" spans="1:9" ht="15" customHeight="1" x14ac:dyDescent="0.3">
      <c r="A31" s="6"/>
      <c r="B31" s="6"/>
      <c r="C31" s="7"/>
      <c r="D31" s="7"/>
      <c r="E31" s="7"/>
      <c r="F31" s="7"/>
      <c r="G31" s="7"/>
      <c r="H31" s="7"/>
    </row>
    <row r="32" spans="1:9" ht="15" customHeight="1" x14ac:dyDescent="0.3">
      <c r="A32" s="6"/>
      <c r="B32" s="6"/>
      <c r="C32" s="7"/>
      <c r="D32" s="7"/>
      <c r="E32" s="7"/>
      <c r="F32" s="7"/>
      <c r="G32" s="7"/>
      <c r="H32" s="7"/>
    </row>
    <row r="33" spans="1:9" x14ac:dyDescent="0.3">
      <c r="A33" s="6"/>
      <c r="B33" s="6"/>
      <c r="C33" s="7"/>
      <c r="D33" s="7"/>
      <c r="E33" s="7"/>
      <c r="F33" s="7"/>
      <c r="G33" s="7"/>
      <c r="H33" s="7"/>
    </row>
    <row r="34" spans="1:9" x14ac:dyDescent="0.3">
      <c r="A34" s="6"/>
      <c r="B34" s="6"/>
      <c r="C34" s="7"/>
      <c r="D34" s="7"/>
      <c r="E34" s="7"/>
      <c r="F34" s="7"/>
      <c r="G34" s="7"/>
      <c r="H34" s="7"/>
    </row>
    <row r="35" spans="1:9" x14ac:dyDescent="0.3">
      <c r="A35" s="6"/>
      <c r="B35" s="6"/>
      <c r="C35" s="7"/>
      <c r="D35" s="7"/>
      <c r="E35" s="7"/>
      <c r="F35" s="7"/>
      <c r="G35" s="7"/>
      <c r="H35" s="7"/>
    </row>
    <row r="36" spans="1:9" x14ac:dyDescent="0.3">
      <c r="A36" s="6"/>
      <c r="B36" s="6"/>
      <c r="C36" s="7"/>
      <c r="D36" s="7"/>
      <c r="E36" s="7"/>
      <c r="F36" s="7"/>
      <c r="G36" s="7"/>
      <c r="H36" s="7"/>
    </row>
    <row r="37" spans="1:9" x14ac:dyDescent="0.3">
      <c r="A37" s="6"/>
      <c r="B37" s="6"/>
      <c r="C37" s="7"/>
      <c r="D37" s="7"/>
      <c r="E37" s="7"/>
      <c r="F37" s="7"/>
      <c r="G37" s="7"/>
      <c r="H37" s="7"/>
    </row>
    <row r="38" spans="1:9" x14ac:dyDescent="0.3">
      <c r="A38" s="6"/>
      <c r="B38" s="6"/>
      <c r="C38" s="7"/>
      <c r="D38" s="7"/>
      <c r="E38" s="7"/>
      <c r="F38" s="7"/>
      <c r="G38" s="7"/>
      <c r="H38" s="7"/>
    </row>
    <row r="39" spans="1:9" x14ac:dyDescent="0.3">
      <c r="A39" s="6"/>
      <c r="B39" s="6"/>
      <c r="C39" s="7"/>
      <c r="D39" s="7"/>
      <c r="E39" s="7"/>
      <c r="F39" s="7"/>
      <c r="G39" s="7"/>
      <c r="H39" s="7"/>
      <c r="I39" s="13"/>
    </row>
    <row r="41" spans="1:9" x14ac:dyDescent="0.3">
      <c r="A41" s="2"/>
      <c r="B41" s="2"/>
    </row>
    <row r="42" spans="1:9" ht="12" customHeight="1" x14ac:dyDescent="0.3"/>
    <row r="43" spans="1:9" x14ac:dyDescent="0.3">
      <c r="A43" s="5"/>
    </row>
    <row r="45" spans="1:9" x14ac:dyDescent="0.3">
      <c r="B45" s="5"/>
    </row>
    <row r="51" spans="9:9" x14ac:dyDescent="0.3">
      <c r="I51" s="13"/>
    </row>
    <row r="56" spans="9:9" x14ac:dyDescent="0.3">
      <c r="I56" s="13"/>
    </row>
  </sheetData>
  <sheetProtection selectLockedCells="1" selectUnlockedCells="1"/>
  <mergeCells count="2">
    <mergeCell ref="F3:G3"/>
    <mergeCell ref="C4:H4"/>
  </mergeCells>
  <pageMargins left="0.7" right="0.7" top="0.5" bottom="0.5" header="0.3" footer="0.3"/>
  <pageSetup paperSize="9" scale="79" firstPageNumber="24" orientation="portrait" useFirstPageNumber="1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4994-FDD2-438D-884C-E84226F86B32}">
  <sheetPr>
    <tabColor theme="7"/>
    <pageSetUpPr fitToPage="1"/>
  </sheetPr>
  <dimension ref="A1:I59"/>
  <sheetViews>
    <sheetView view="pageBreakPreview" zoomScale="70" zoomScaleSheetLayoutView="70" workbookViewId="0">
      <selection activeCell="I1" sqref="I1:M1048576"/>
    </sheetView>
  </sheetViews>
  <sheetFormatPr defaultColWidth="11.44140625" defaultRowHeight="15.6" x14ac:dyDescent="0.3"/>
  <cols>
    <col min="1" max="1" width="33.44140625" style="1" customWidth="1"/>
    <col min="2" max="2" width="21.109375" style="1" customWidth="1"/>
    <col min="3" max="8" width="9.44140625" style="4" customWidth="1"/>
    <col min="9" max="16384" width="11.44140625" style="1"/>
  </cols>
  <sheetData>
    <row r="1" spans="1:8" ht="21.75" customHeight="1" x14ac:dyDescent="0.35">
      <c r="A1" s="48" t="s">
        <v>422</v>
      </c>
      <c r="B1" s="45"/>
      <c r="C1" s="18"/>
      <c r="D1" s="78"/>
      <c r="E1" s="78"/>
      <c r="F1" s="78"/>
      <c r="G1" s="78"/>
      <c r="H1" s="78"/>
    </row>
    <row r="2" spans="1:8" s="2" customFormat="1" ht="21.75" customHeight="1" x14ac:dyDescent="0.35">
      <c r="A2" s="511" t="s">
        <v>423</v>
      </c>
      <c r="B2" s="20"/>
      <c r="C2" s="21"/>
      <c r="D2" s="21"/>
      <c r="E2" s="21"/>
      <c r="F2" s="21"/>
      <c r="G2" s="21"/>
      <c r="H2" s="21"/>
    </row>
    <row r="3" spans="1:8" ht="21.75" customHeight="1" x14ac:dyDescent="0.35">
      <c r="A3" s="48"/>
      <c r="B3" s="45"/>
      <c r="C3" s="18"/>
      <c r="D3" s="78"/>
      <c r="E3" s="78"/>
      <c r="F3" s="78"/>
      <c r="G3" s="78"/>
      <c r="H3" s="78"/>
    </row>
    <row r="4" spans="1:8" ht="21.75" customHeight="1" x14ac:dyDescent="0.35">
      <c r="A4" s="22"/>
      <c r="B4" s="22"/>
      <c r="C4" s="18"/>
      <c r="D4" s="18"/>
      <c r="E4" s="268"/>
      <c r="F4" s="311"/>
      <c r="G4" s="44"/>
      <c r="H4" s="44" t="s">
        <v>425</v>
      </c>
    </row>
    <row r="5" spans="1:8" ht="21.75" customHeight="1" x14ac:dyDescent="0.3">
      <c r="A5" s="47" t="s">
        <v>420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8" ht="21.75" customHeight="1" x14ac:dyDescent="0.3">
      <c r="A6" s="23" t="s">
        <v>421</v>
      </c>
      <c r="B6" s="24" t="s">
        <v>25</v>
      </c>
      <c r="C6" s="461">
        <v>2019</v>
      </c>
      <c r="D6" s="461">
        <v>2020</v>
      </c>
      <c r="E6" s="461">
        <v>2021</v>
      </c>
      <c r="F6" s="461">
        <v>2022</v>
      </c>
      <c r="G6" s="461">
        <v>2023</v>
      </c>
      <c r="H6" s="461">
        <v>2024</v>
      </c>
    </row>
    <row r="7" spans="1:8" ht="5.25" customHeight="1" x14ac:dyDescent="0.35">
      <c r="A7" s="25"/>
      <c r="B7" s="22"/>
      <c r="C7" s="26"/>
      <c r="D7" s="26"/>
      <c r="E7" s="26"/>
    </row>
    <row r="8" spans="1:8" ht="18.75" customHeight="1" x14ac:dyDescent="0.3">
      <c r="A8" s="27" t="s">
        <v>69</v>
      </c>
      <c r="B8" s="27" t="s">
        <v>27</v>
      </c>
      <c r="C8" s="28">
        <v>43</v>
      </c>
      <c r="D8" s="28">
        <v>54</v>
      </c>
      <c r="E8" s="28">
        <v>52</v>
      </c>
      <c r="F8" s="28">
        <v>43</v>
      </c>
      <c r="G8" s="28">
        <v>49</v>
      </c>
      <c r="H8" s="28">
        <v>28</v>
      </c>
    </row>
    <row r="9" spans="1:8" ht="18.75" customHeight="1" x14ac:dyDescent="0.3">
      <c r="A9" s="27" t="s">
        <v>70</v>
      </c>
      <c r="B9" s="27" t="s">
        <v>28</v>
      </c>
      <c r="C9" s="28">
        <v>22</v>
      </c>
      <c r="D9" s="28">
        <v>24</v>
      </c>
      <c r="E9" s="28">
        <v>26</v>
      </c>
      <c r="F9" s="28">
        <v>21</v>
      </c>
      <c r="G9" s="28">
        <v>24</v>
      </c>
      <c r="H9" s="28">
        <v>13</v>
      </c>
    </row>
    <row r="10" spans="1:8" ht="18.75" customHeight="1" x14ac:dyDescent="0.3">
      <c r="A10" s="20" t="s">
        <v>71</v>
      </c>
      <c r="B10" s="27" t="s">
        <v>29</v>
      </c>
      <c r="C10" s="28">
        <v>21</v>
      </c>
      <c r="D10" s="28">
        <v>30</v>
      </c>
      <c r="E10" s="28">
        <v>26</v>
      </c>
      <c r="F10" s="28">
        <v>22</v>
      </c>
      <c r="G10" s="28">
        <v>25</v>
      </c>
      <c r="H10" s="28">
        <v>15</v>
      </c>
    </row>
    <row r="11" spans="1:8" ht="9.75" customHeight="1" x14ac:dyDescent="0.3">
      <c r="A11" s="27"/>
      <c r="B11" s="20"/>
      <c r="C11" s="38"/>
      <c r="D11" s="38"/>
      <c r="E11" s="38"/>
      <c r="F11" s="38"/>
      <c r="G11" s="38"/>
      <c r="H11" s="28"/>
    </row>
    <row r="12" spans="1:8" ht="18.75" customHeight="1" x14ac:dyDescent="0.3">
      <c r="A12" s="27" t="s">
        <v>72</v>
      </c>
      <c r="B12" s="27" t="s">
        <v>27</v>
      </c>
      <c r="C12" s="28">
        <v>188</v>
      </c>
      <c r="D12" s="28">
        <v>206</v>
      </c>
      <c r="E12" s="28">
        <v>208</v>
      </c>
      <c r="F12" s="28">
        <v>201</v>
      </c>
      <c r="G12" s="28">
        <v>197</v>
      </c>
      <c r="H12" s="28">
        <v>185</v>
      </c>
    </row>
    <row r="13" spans="1:8" ht="18.75" customHeight="1" x14ac:dyDescent="0.3">
      <c r="A13" s="20" t="s">
        <v>73</v>
      </c>
      <c r="B13" s="27" t="s">
        <v>28</v>
      </c>
      <c r="C13" s="28">
        <v>105</v>
      </c>
      <c r="D13" s="28">
        <v>88</v>
      </c>
      <c r="E13" s="28">
        <v>99</v>
      </c>
      <c r="F13" s="28">
        <v>104</v>
      </c>
      <c r="G13" s="28">
        <v>101</v>
      </c>
      <c r="H13" s="28">
        <v>95</v>
      </c>
    </row>
    <row r="14" spans="1:8" ht="18.75" customHeight="1" x14ac:dyDescent="0.3">
      <c r="A14" s="27"/>
      <c r="B14" s="27" t="s">
        <v>29</v>
      </c>
      <c r="C14" s="28">
        <v>83</v>
      </c>
      <c r="D14" s="28">
        <v>118</v>
      </c>
      <c r="E14" s="28">
        <v>109</v>
      </c>
      <c r="F14" s="28">
        <v>97</v>
      </c>
      <c r="G14" s="28">
        <v>96</v>
      </c>
      <c r="H14" s="28">
        <v>90</v>
      </c>
    </row>
    <row r="15" spans="1:8" ht="9.75" customHeight="1" x14ac:dyDescent="0.3">
      <c r="A15" s="27"/>
      <c r="B15" s="20"/>
      <c r="C15" s="38"/>
      <c r="D15" s="38"/>
      <c r="E15" s="38"/>
      <c r="F15" s="38"/>
      <c r="G15" s="38"/>
      <c r="H15" s="28"/>
    </row>
    <row r="16" spans="1:8" ht="18.75" customHeight="1" x14ac:dyDescent="0.3">
      <c r="A16" s="27" t="s">
        <v>74</v>
      </c>
      <c r="B16" s="27" t="s">
        <v>27</v>
      </c>
      <c r="C16" s="28">
        <v>92</v>
      </c>
      <c r="D16" s="28">
        <v>80</v>
      </c>
      <c r="E16" s="28">
        <v>91</v>
      </c>
      <c r="F16" s="28">
        <v>79</v>
      </c>
      <c r="G16" s="28">
        <v>89</v>
      </c>
      <c r="H16" s="28">
        <v>51</v>
      </c>
    </row>
    <row r="17" spans="1:9" ht="18.75" customHeight="1" x14ac:dyDescent="0.3">
      <c r="A17" s="20"/>
      <c r="B17" s="27" t="s">
        <v>28</v>
      </c>
      <c r="C17" s="28">
        <v>45</v>
      </c>
      <c r="D17" s="28">
        <v>47</v>
      </c>
      <c r="E17" s="28">
        <v>53</v>
      </c>
      <c r="F17" s="28">
        <v>40</v>
      </c>
      <c r="G17" s="28">
        <v>49</v>
      </c>
      <c r="H17" s="28">
        <v>34</v>
      </c>
    </row>
    <row r="18" spans="1:9" ht="18.75" customHeight="1" x14ac:dyDescent="0.3">
      <c r="A18" s="27"/>
      <c r="B18" s="27" t="s">
        <v>29</v>
      </c>
      <c r="C18" s="28">
        <v>47</v>
      </c>
      <c r="D18" s="28">
        <v>33</v>
      </c>
      <c r="E18" s="28">
        <v>38</v>
      </c>
      <c r="F18" s="28">
        <v>39</v>
      </c>
      <c r="G18" s="28">
        <v>40</v>
      </c>
      <c r="H18" s="28">
        <v>17</v>
      </c>
    </row>
    <row r="19" spans="1:9" ht="9.75" customHeight="1" x14ac:dyDescent="0.3">
      <c r="A19" s="20"/>
      <c r="B19" s="20"/>
      <c r="C19" s="28"/>
      <c r="D19" s="28"/>
      <c r="E19" s="28"/>
      <c r="F19" s="28"/>
      <c r="G19" s="28"/>
      <c r="H19" s="28"/>
    </row>
    <row r="20" spans="1:9" ht="18.75" customHeight="1" x14ac:dyDescent="0.3">
      <c r="A20" s="27" t="s">
        <v>75</v>
      </c>
      <c r="B20" s="27" t="s">
        <v>27</v>
      </c>
      <c r="C20" s="28">
        <v>4</v>
      </c>
      <c r="D20" s="28">
        <v>6</v>
      </c>
      <c r="E20" s="28">
        <v>7</v>
      </c>
      <c r="F20" s="28">
        <v>5</v>
      </c>
      <c r="G20" s="28">
        <v>5</v>
      </c>
      <c r="H20" s="28">
        <v>6</v>
      </c>
    </row>
    <row r="21" spans="1:9" ht="18.75" customHeight="1" x14ac:dyDescent="0.3">
      <c r="A21" s="20" t="s">
        <v>76</v>
      </c>
      <c r="B21" s="27" t="s">
        <v>28</v>
      </c>
      <c r="C21" s="28">
        <v>2</v>
      </c>
      <c r="D21" s="28">
        <v>3</v>
      </c>
      <c r="E21" s="28">
        <v>2</v>
      </c>
      <c r="F21" s="28">
        <v>3</v>
      </c>
      <c r="G21" s="28">
        <v>2</v>
      </c>
      <c r="H21" s="28">
        <v>1</v>
      </c>
    </row>
    <row r="22" spans="1:9" ht="18.75" customHeight="1" x14ac:dyDescent="0.3">
      <c r="A22" s="20"/>
      <c r="B22" s="27" t="s">
        <v>29</v>
      </c>
      <c r="C22" s="28">
        <v>2</v>
      </c>
      <c r="D22" s="28">
        <v>3</v>
      </c>
      <c r="E22" s="28">
        <v>5</v>
      </c>
      <c r="F22" s="28">
        <v>2</v>
      </c>
      <c r="G22" s="28">
        <v>3</v>
      </c>
      <c r="H22" s="28">
        <v>5</v>
      </c>
    </row>
    <row r="23" spans="1:9" ht="9.75" customHeight="1" x14ac:dyDescent="0.3">
      <c r="A23" s="32"/>
      <c r="B23" s="20"/>
      <c r="C23" s="38"/>
      <c r="D23" s="38"/>
      <c r="E23" s="38"/>
      <c r="F23" s="38"/>
      <c r="G23" s="38"/>
      <c r="H23" s="38"/>
    </row>
    <row r="24" spans="1:9" ht="18.75" customHeight="1" x14ac:dyDescent="0.3">
      <c r="A24" s="27" t="s">
        <v>77</v>
      </c>
      <c r="B24" s="27" t="s">
        <v>27</v>
      </c>
      <c r="C24" s="28">
        <v>1</v>
      </c>
      <c r="D24" s="28">
        <v>0</v>
      </c>
      <c r="E24" s="28">
        <v>2</v>
      </c>
      <c r="F24" s="28">
        <v>0</v>
      </c>
      <c r="G24" s="28">
        <v>1</v>
      </c>
      <c r="H24" s="28">
        <v>0</v>
      </c>
    </row>
    <row r="25" spans="1:9" ht="18.75" customHeight="1" x14ac:dyDescent="0.3">
      <c r="A25" s="20"/>
      <c r="B25" s="27" t="s">
        <v>28</v>
      </c>
      <c r="C25" s="28">
        <v>0</v>
      </c>
      <c r="D25" s="28">
        <v>0</v>
      </c>
      <c r="E25" s="28">
        <v>1</v>
      </c>
      <c r="F25" s="28">
        <v>0</v>
      </c>
      <c r="G25" s="28">
        <v>0</v>
      </c>
      <c r="H25" s="28">
        <v>0</v>
      </c>
    </row>
    <row r="26" spans="1:9" ht="18.75" customHeight="1" x14ac:dyDescent="0.3">
      <c r="A26" s="27"/>
      <c r="B26" s="27" t="s">
        <v>29</v>
      </c>
      <c r="C26" s="28">
        <v>1</v>
      </c>
      <c r="D26" s="28">
        <v>0</v>
      </c>
      <c r="E26" s="28">
        <v>1</v>
      </c>
      <c r="F26" s="28">
        <v>0</v>
      </c>
      <c r="G26" s="28">
        <v>1</v>
      </c>
      <c r="H26" s="28">
        <v>0</v>
      </c>
      <c r="I26" s="14"/>
    </row>
    <row r="27" spans="1:9" ht="9.75" customHeight="1" x14ac:dyDescent="0.3">
      <c r="A27" s="32"/>
      <c r="B27" s="20"/>
      <c r="C27" s="38"/>
      <c r="D27" s="38"/>
      <c r="E27" s="38"/>
      <c r="F27" s="38"/>
      <c r="G27" s="38"/>
      <c r="H27" s="38"/>
    </row>
    <row r="28" spans="1:9" ht="18.75" customHeight="1" x14ac:dyDescent="0.3">
      <c r="A28" s="27" t="s">
        <v>78</v>
      </c>
      <c r="B28" s="27" t="s">
        <v>27</v>
      </c>
      <c r="C28" s="28">
        <v>5</v>
      </c>
      <c r="D28" s="28">
        <v>3</v>
      </c>
      <c r="E28" s="28">
        <v>3</v>
      </c>
      <c r="F28" s="28">
        <v>4</v>
      </c>
      <c r="G28" s="28">
        <v>3</v>
      </c>
      <c r="H28" s="28">
        <v>0</v>
      </c>
    </row>
    <row r="29" spans="1:9" ht="18.75" customHeight="1" x14ac:dyDescent="0.3">
      <c r="A29" s="20"/>
      <c r="B29" s="27" t="s">
        <v>28</v>
      </c>
      <c r="C29" s="28">
        <v>2</v>
      </c>
      <c r="D29" s="28">
        <v>1</v>
      </c>
      <c r="E29" s="28">
        <v>1</v>
      </c>
      <c r="F29" s="28">
        <v>4</v>
      </c>
      <c r="G29" s="28">
        <v>1</v>
      </c>
      <c r="H29" s="28">
        <v>0</v>
      </c>
    </row>
    <row r="30" spans="1:9" ht="18.75" customHeight="1" x14ac:dyDescent="0.3">
      <c r="A30" s="27"/>
      <c r="B30" s="27" t="s">
        <v>29</v>
      </c>
      <c r="C30" s="28">
        <v>3</v>
      </c>
      <c r="D30" s="28">
        <v>2</v>
      </c>
      <c r="E30" s="28">
        <v>2</v>
      </c>
      <c r="F30" s="28">
        <v>0</v>
      </c>
      <c r="G30" s="28">
        <v>2</v>
      </c>
      <c r="H30" s="28">
        <v>0</v>
      </c>
    </row>
    <row r="31" spans="1:9" ht="9.75" customHeight="1" x14ac:dyDescent="0.3">
      <c r="A31" s="32"/>
      <c r="B31" s="20"/>
      <c r="C31" s="38"/>
      <c r="D31" s="38"/>
      <c r="E31" s="38"/>
      <c r="F31" s="38"/>
      <c r="G31" s="38"/>
      <c r="H31" s="38"/>
    </row>
    <row r="32" spans="1:9" ht="18.75" customHeight="1" x14ac:dyDescent="0.3">
      <c r="A32" s="27" t="s">
        <v>79</v>
      </c>
      <c r="B32" s="27" t="s">
        <v>27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1:8" ht="18.75" customHeight="1" x14ac:dyDescent="0.3">
      <c r="A33" s="20"/>
      <c r="B33" s="27" t="s">
        <v>28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1:8" ht="18.75" customHeight="1" x14ac:dyDescent="0.3">
      <c r="A34" s="27"/>
      <c r="B34" s="27" t="s">
        <v>29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1:8" ht="9.75" customHeight="1" x14ac:dyDescent="0.3">
      <c r="A35" s="32"/>
      <c r="B35" s="20"/>
      <c r="C35" s="38"/>
      <c r="D35" s="38"/>
      <c r="E35" s="38"/>
      <c r="F35" s="38"/>
      <c r="G35" s="38"/>
      <c r="H35" s="38"/>
    </row>
    <row r="36" spans="1:8" ht="18.75" customHeight="1" x14ac:dyDescent="0.3">
      <c r="A36" s="27" t="s">
        <v>80</v>
      </c>
      <c r="B36" s="27" t="s">
        <v>27</v>
      </c>
      <c r="C36" s="28">
        <v>1</v>
      </c>
      <c r="D36" s="28">
        <v>1</v>
      </c>
      <c r="E36" s="28">
        <v>1</v>
      </c>
      <c r="F36" s="28">
        <v>1</v>
      </c>
      <c r="G36" s="28">
        <v>1</v>
      </c>
      <c r="H36" s="28">
        <v>0</v>
      </c>
    </row>
    <row r="37" spans="1:8" ht="18.75" customHeight="1" x14ac:dyDescent="0.3">
      <c r="A37" s="20"/>
      <c r="B37" s="27" t="s">
        <v>28</v>
      </c>
      <c r="C37" s="28">
        <v>0</v>
      </c>
      <c r="D37" s="28">
        <v>0</v>
      </c>
      <c r="E37" s="28">
        <v>0</v>
      </c>
      <c r="F37" s="28">
        <v>1</v>
      </c>
      <c r="G37" s="28">
        <v>0</v>
      </c>
      <c r="H37" s="28">
        <v>0</v>
      </c>
    </row>
    <row r="38" spans="1:8" ht="18.75" customHeight="1" x14ac:dyDescent="0.3">
      <c r="A38" s="27"/>
      <c r="B38" s="27" t="s">
        <v>29</v>
      </c>
      <c r="C38" s="28">
        <v>1</v>
      </c>
      <c r="D38" s="28">
        <v>1</v>
      </c>
      <c r="E38" s="28">
        <v>1</v>
      </c>
      <c r="F38" s="28">
        <v>0</v>
      </c>
      <c r="G38" s="28">
        <v>1</v>
      </c>
      <c r="H38" s="28">
        <v>0</v>
      </c>
    </row>
    <row r="39" spans="1:8" ht="9.75" customHeight="1" x14ac:dyDescent="0.3">
      <c r="A39" s="32"/>
      <c r="B39" s="20"/>
      <c r="C39" s="38"/>
      <c r="D39" s="38"/>
      <c r="E39" s="38"/>
      <c r="F39" s="38"/>
      <c r="G39" s="38"/>
      <c r="H39" s="38"/>
    </row>
    <row r="40" spans="1:8" ht="18.75" customHeight="1" x14ac:dyDescent="0.3">
      <c r="A40" s="27" t="s">
        <v>81</v>
      </c>
      <c r="B40" s="27" t="s">
        <v>27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</row>
    <row r="41" spans="1:8" ht="18.75" customHeight="1" x14ac:dyDescent="0.3">
      <c r="A41" s="20"/>
      <c r="B41" s="27" t="s">
        <v>28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1:8" ht="18.75" customHeight="1" x14ac:dyDescent="0.3">
      <c r="A42" s="27"/>
      <c r="B42" s="27" t="s">
        <v>29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</row>
    <row r="43" spans="1:8" ht="9.75" customHeight="1" x14ac:dyDescent="0.3">
      <c r="A43" s="32"/>
      <c r="B43" s="20"/>
      <c r="C43" s="38"/>
      <c r="D43" s="38"/>
      <c r="E43" s="38"/>
      <c r="F43" s="38"/>
      <c r="G43" s="38"/>
      <c r="H43" s="38"/>
    </row>
    <row r="44" spans="1:8" ht="18.75" customHeight="1" x14ac:dyDescent="0.3">
      <c r="A44" s="27" t="s">
        <v>82</v>
      </c>
      <c r="B44" s="27" t="s">
        <v>27</v>
      </c>
      <c r="C44" s="28">
        <v>4</v>
      </c>
      <c r="D44" s="28">
        <v>9</v>
      </c>
      <c r="E44" s="28">
        <v>8</v>
      </c>
      <c r="F44" s="28">
        <v>7</v>
      </c>
      <c r="G44" s="28">
        <v>7</v>
      </c>
      <c r="H44" s="28">
        <v>1</v>
      </c>
    </row>
    <row r="45" spans="1:8" ht="18.75" customHeight="1" x14ac:dyDescent="0.3">
      <c r="A45" s="20" t="s">
        <v>53</v>
      </c>
      <c r="B45" s="27" t="s">
        <v>28</v>
      </c>
      <c r="C45" s="28">
        <v>3</v>
      </c>
      <c r="D45" s="28">
        <v>2</v>
      </c>
      <c r="E45" s="28">
        <v>4</v>
      </c>
      <c r="F45" s="28">
        <v>4</v>
      </c>
      <c r="G45" s="28">
        <v>3</v>
      </c>
      <c r="H45" s="28">
        <v>0</v>
      </c>
    </row>
    <row r="46" spans="1:8" ht="18.75" customHeight="1" x14ac:dyDescent="0.3">
      <c r="A46" s="32"/>
      <c r="B46" s="27" t="s">
        <v>29</v>
      </c>
      <c r="C46" s="28">
        <v>1</v>
      </c>
      <c r="D46" s="28">
        <v>7</v>
      </c>
      <c r="E46" s="28">
        <v>4</v>
      </c>
      <c r="F46" s="28">
        <v>3</v>
      </c>
      <c r="G46" s="28">
        <v>4</v>
      </c>
      <c r="H46" s="28">
        <v>1</v>
      </c>
    </row>
    <row r="47" spans="1:8" ht="9.75" customHeight="1" x14ac:dyDescent="0.3">
      <c r="A47" s="27"/>
      <c r="B47" s="20"/>
      <c r="C47" s="38"/>
      <c r="D47" s="38"/>
      <c r="E47" s="38"/>
      <c r="F47" s="38"/>
      <c r="G47" s="38"/>
      <c r="H47" s="38"/>
    </row>
    <row r="48" spans="1:8" ht="18.75" customHeight="1" x14ac:dyDescent="0.3">
      <c r="A48" s="27" t="s">
        <v>54</v>
      </c>
      <c r="B48" s="27" t="s">
        <v>27</v>
      </c>
      <c r="C48" s="28">
        <v>0</v>
      </c>
      <c r="D48" s="28">
        <v>0</v>
      </c>
      <c r="E48" s="28">
        <v>1</v>
      </c>
      <c r="F48" s="28">
        <v>0</v>
      </c>
      <c r="G48" s="28">
        <v>0</v>
      </c>
      <c r="H48" s="28">
        <v>3</v>
      </c>
    </row>
    <row r="49" spans="1:8" ht="18.75" customHeight="1" x14ac:dyDescent="0.3">
      <c r="A49" s="20" t="s">
        <v>55</v>
      </c>
      <c r="B49" s="27" t="s">
        <v>28</v>
      </c>
      <c r="C49" s="28">
        <v>0</v>
      </c>
      <c r="D49" s="28">
        <v>0</v>
      </c>
      <c r="E49" s="28">
        <v>1</v>
      </c>
      <c r="F49" s="28">
        <v>0</v>
      </c>
      <c r="G49" s="28">
        <v>0</v>
      </c>
      <c r="H49" s="28">
        <v>2</v>
      </c>
    </row>
    <row r="50" spans="1:8" ht="18.75" customHeight="1" x14ac:dyDescent="0.3">
      <c r="A50" s="27"/>
      <c r="B50" s="27" t="s">
        <v>29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1</v>
      </c>
    </row>
    <row r="51" spans="1:8" ht="5.25" customHeight="1" x14ac:dyDescent="0.3">
      <c r="A51" s="42"/>
      <c r="B51" s="42"/>
      <c r="C51" s="312"/>
      <c r="D51" s="312"/>
      <c r="E51" s="312"/>
      <c r="F51" s="312"/>
      <c r="G51" s="312"/>
      <c r="H51" s="312"/>
    </row>
    <row r="52" spans="1:8" ht="7.5" customHeight="1" x14ac:dyDescent="0.3">
      <c r="A52" s="40"/>
      <c r="B52" s="40"/>
      <c r="C52" s="313"/>
      <c r="D52" s="313"/>
      <c r="E52" s="313"/>
      <c r="F52" s="313"/>
      <c r="G52" s="313"/>
      <c r="H52" s="313"/>
    </row>
    <row r="53" spans="1:8" ht="18.75" customHeight="1" x14ac:dyDescent="0.3">
      <c r="A53" s="45" t="s">
        <v>33</v>
      </c>
      <c r="B53" s="32" t="s">
        <v>57</v>
      </c>
      <c r="C53" s="470">
        <v>338</v>
      </c>
      <c r="D53" s="470">
        <v>359</v>
      </c>
      <c r="E53" s="470">
        <v>373</v>
      </c>
      <c r="F53" s="470">
        <v>340</v>
      </c>
      <c r="G53" s="470">
        <v>352</v>
      </c>
      <c r="H53" s="470">
        <v>274</v>
      </c>
    </row>
    <row r="54" spans="1:8" ht="18.75" customHeight="1" x14ac:dyDescent="0.3">
      <c r="A54" s="32" t="s">
        <v>35</v>
      </c>
      <c r="B54" s="45" t="s">
        <v>36</v>
      </c>
      <c r="C54" s="469">
        <v>179</v>
      </c>
      <c r="D54" s="469">
        <v>165</v>
      </c>
      <c r="E54" s="469">
        <v>187</v>
      </c>
      <c r="F54" s="469">
        <v>177</v>
      </c>
      <c r="G54" s="469">
        <v>180</v>
      </c>
      <c r="H54" s="469">
        <v>145</v>
      </c>
    </row>
    <row r="55" spans="1:8" ht="18.75" customHeight="1" x14ac:dyDescent="0.3">
      <c r="B55" s="45" t="s">
        <v>37</v>
      </c>
      <c r="C55" s="470">
        <v>159</v>
      </c>
      <c r="D55" s="470">
        <v>194</v>
      </c>
      <c r="E55" s="470">
        <v>186</v>
      </c>
      <c r="F55" s="470">
        <v>163</v>
      </c>
      <c r="G55" s="470">
        <v>172</v>
      </c>
      <c r="H55" s="470">
        <v>129</v>
      </c>
    </row>
    <row r="56" spans="1:8" ht="5.25" customHeight="1" x14ac:dyDescent="0.3">
      <c r="A56" s="9"/>
      <c r="B56" s="9"/>
      <c r="C56" s="16"/>
      <c r="D56" s="43"/>
      <c r="E56" s="43"/>
      <c r="F56" s="43"/>
      <c r="G56" s="43"/>
      <c r="H56" s="43"/>
    </row>
    <row r="57" spans="1:8" ht="5.0999999999999996" customHeight="1" x14ac:dyDescent="0.3">
      <c r="A57" s="6"/>
      <c r="B57" s="6"/>
      <c r="C57" s="7"/>
      <c r="D57" s="7"/>
      <c r="E57" s="7"/>
      <c r="F57" s="7"/>
      <c r="G57" s="7"/>
      <c r="H57" s="7"/>
    </row>
    <row r="58" spans="1:8" ht="15.75" customHeight="1" x14ac:dyDescent="0.3">
      <c r="A58" s="6"/>
      <c r="B58" s="2"/>
      <c r="C58" s="1"/>
      <c r="D58" s="1"/>
      <c r="E58" s="3"/>
      <c r="F58" s="1"/>
      <c r="G58" s="34"/>
      <c r="H58" s="34" t="s">
        <v>38</v>
      </c>
    </row>
    <row r="59" spans="1:8" ht="15.75" customHeight="1" x14ac:dyDescent="0.3">
      <c r="A59" s="6"/>
      <c r="B59" s="6"/>
      <c r="C59" s="7"/>
      <c r="D59" s="7"/>
      <c r="E59" s="7"/>
      <c r="F59" s="7"/>
      <c r="G59" s="35"/>
      <c r="H59" s="35" t="s">
        <v>39</v>
      </c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78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05F8-FA79-4FCA-91D5-5E8F1673FBC6}">
  <sheetPr>
    <tabColor theme="7"/>
    <pageSetUpPr fitToPage="1"/>
  </sheetPr>
  <dimension ref="A1:I59"/>
  <sheetViews>
    <sheetView view="pageBreakPreview" zoomScale="70" zoomScaleSheetLayoutView="70" workbookViewId="0">
      <selection activeCell="M22" sqref="J1:M1048576"/>
    </sheetView>
  </sheetViews>
  <sheetFormatPr defaultColWidth="11.44140625" defaultRowHeight="15.6" x14ac:dyDescent="0.3"/>
  <cols>
    <col min="1" max="1" width="33.44140625" style="1" customWidth="1"/>
    <col min="2" max="2" width="21.109375" style="1" customWidth="1"/>
    <col min="3" max="8" width="9.44140625" style="4" customWidth="1"/>
    <col min="9" max="16384" width="11.44140625" style="1"/>
  </cols>
  <sheetData>
    <row r="1" spans="1:8" ht="21.75" customHeight="1" x14ac:dyDescent="0.35">
      <c r="A1" s="48" t="s">
        <v>422</v>
      </c>
      <c r="B1" s="45"/>
      <c r="C1" s="18"/>
      <c r="D1" s="78"/>
      <c r="E1" s="78"/>
      <c r="F1" s="78"/>
      <c r="G1" s="78"/>
      <c r="H1" s="78"/>
    </row>
    <row r="2" spans="1:8" s="2" customFormat="1" ht="21.75" customHeight="1" x14ac:dyDescent="0.35">
      <c r="A2" s="511" t="s">
        <v>423</v>
      </c>
      <c r="B2" s="20"/>
      <c r="C2" s="21"/>
      <c r="D2" s="21"/>
      <c r="E2" s="21"/>
      <c r="F2" s="21"/>
      <c r="G2" s="21"/>
      <c r="H2" s="21"/>
    </row>
    <row r="3" spans="1:8" ht="21.75" customHeight="1" x14ac:dyDescent="0.35">
      <c r="A3" s="48"/>
      <c r="B3" s="45"/>
      <c r="C3" s="18"/>
      <c r="D3" s="78"/>
      <c r="E3" s="78"/>
      <c r="F3" s="78"/>
      <c r="G3" s="78"/>
      <c r="H3" s="78"/>
    </row>
    <row r="4" spans="1:8" ht="21.75" customHeight="1" x14ac:dyDescent="0.35">
      <c r="A4" s="22"/>
      <c r="B4" s="22"/>
      <c r="C4" s="18"/>
      <c r="D4" s="18"/>
      <c r="E4" s="268"/>
      <c r="F4" s="311"/>
      <c r="G4" s="44"/>
      <c r="H4" s="44" t="s">
        <v>426</v>
      </c>
    </row>
    <row r="5" spans="1:8" ht="21.75" customHeight="1" x14ac:dyDescent="0.3">
      <c r="A5" s="47" t="s">
        <v>420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8" ht="21.75" customHeight="1" x14ac:dyDescent="0.3">
      <c r="A6" s="23" t="s">
        <v>421</v>
      </c>
      <c r="B6" s="24" t="s">
        <v>25</v>
      </c>
      <c r="C6" s="461">
        <v>2019</v>
      </c>
      <c r="D6" s="461">
        <v>2020</v>
      </c>
      <c r="E6" s="461">
        <v>2021</v>
      </c>
      <c r="F6" s="461">
        <v>2022</v>
      </c>
      <c r="G6" s="461">
        <v>2023</v>
      </c>
      <c r="H6" s="461">
        <v>2024</v>
      </c>
    </row>
    <row r="7" spans="1:8" ht="5.25" customHeight="1" x14ac:dyDescent="0.35">
      <c r="A7" s="25"/>
      <c r="B7" s="22"/>
      <c r="C7" s="26"/>
      <c r="D7" s="26"/>
      <c r="E7" s="26"/>
      <c r="G7" s="4" t="s">
        <v>386</v>
      </c>
      <c r="H7" s="4" t="s">
        <v>386</v>
      </c>
    </row>
    <row r="8" spans="1:8" ht="18.75" customHeight="1" x14ac:dyDescent="0.3">
      <c r="A8" s="27" t="s">
        <v>69</v>
      </c>
      <c r="B8" s="27" t="s">
        <v>27</v>
      </c>
      <c r="C8" s="28">
        <v>61</v>
      </c>
      <c r="D8" s="28">
        <v>49</v>
      </c>
      <c r="E8" s="28">
        <v>47</v>
      </c>
      <c r="F8" s="28">
        <v>50</v>
      </c>
      <c r="G8" s="28">
        <v>53</v>
      </c>
      <c r="H8" s="28">
        <v>43</v>
      </c>
    </row>
    <row r="9" spans="1:8" ht="18.75" customHeight="1" x14ac:dyDescent="0.3">
      <c r="A9" s="27" t="s">
        <v>70</v>
      </c>
      <c r="B9" s="27" t="s">
        <v>28</v>
      </c>
      <c r="C9" s="28">
        <v>35</v>
      </c>
      <c r="D9" s="28">
        <v>24</v>
      </c>
      <c r="E9" s="28">
        <v>24</v>
      </c>
      <c r="F9" s="28">
        <v>35</v>
      </c>
      <c r="G9" s="28">
        <v>29</v>
      </c>
      <c r="H9" s="28">
        <v>24</v>
      </c>
    </row>
    <row r="10" spans="1:8" ht="18.75" customHeight="1" x14ac:dyDescent="0.3">
      <c r="A10" s="20" t="s">
        <v>71</v>
      </c>
      <c r="B10" s="27" t="s">
        <v>29</v>
      </c>
      <c r="C10" s="28">
        <v>26</v>
      </c>
      <c r="D10" s="28">
        <v>25</v>
      </c>
      <c r="E10" s="28">
        <v>23</v>
      </c>
      <c r="F10" s="28">
        <v>15</v>
      </c>
      <c r="G10" s="28">
        <v>24</v>
      </c>
      <c r="H10" s="28">
        <v>19</v>
      </c>
    </row>
    <row r="11" spans="1:8" ht="9.75" customHeight="1" x14ac:dyDescent="0.3">
      <c r="A11" s="27"/>
      <c r="B11" s="20"/>
      <c r="C11" s="38"/>
      <c r="D11" s="38"/>
      <c r="E11" s="38"/>
      <c r="F11" s="38"/>
      <c r="G11" s="38"/>
      <c r="H11" s="38"/>
    </row>
    <row r="12" spans="1:8" ht="18.75" customHeight="1" x14ac:dyDescent="0.3">
      <c r="A12" s="27" t="s">
        <v>72</v>
      </c>
      <c r="B12" s="27" t="s">
        <v>27</v>
      </c>
      <c r="C12" s="28">
        <v>168</v>
      </c>
      <c r="D12" s="28">
        <v>200</v>
      </c>
      <c r="E12" s="28">
        <v>158</v>
      </c>
      <c r="F12" s="28">
        <v>182</v>
      </c>
      <c r="G12" s="28">
        <v>168</v>
      </c>
      <c r="H12" s="28">
        <v>169</v>
      </c>
    </row>
    <row r="13" spans="1:8" ht="18.75" customHeight="1" x14ac:dyDescent="0.3">
      <c r="A13" s="20" t="s">
        <v>73</v>
      </c>
      <c r="B13" s="27" t="s">
        <v>28</v>
      </c>
      <c r="C13" s="28">
        <v>84</v>
      </c>
      <c r="D13" s="28">
        <v>96</v>
      </c>
      <c r="E13" s="28">
        <v>77</v>
      </c>
      <c r="F13" s="28">
        <v>106</v>
      </c>
      <c r="G13" s="28">
        <v>87</v>
      </c>
      <c r="H13" s="28">
        <v>85</v>
      </c>
    </row>
    <row r="14" spans="1:8" ht="18.75" customHeight="1" x14ac:dyDescent="0.3">
      <c r="A14" s="27"/>
      <c r="B14" s="27" t="s">
        <v>29</v>
      </c>
      <c r="C14" s="28">
        <v>84</v>
      </c>
      <c r="D14" s="28">
        <v>104</v>
      </c>
      <c r="E14" s="28">
        <v>81</v>
      </c>
      <c r="F14" s="28">
        <v>76</v>
      </c>
      <c r="G14" s="28">
        <v>81</v>
      </c>
      <c r="H14" s="28">
        <v>84</v>
      </c>
    </row>
    <row r="15" spans="1:8" ht="9.75" customHeight="1" x14ac:dyDescent="0.3">
      <c r="A15" s="27"/>
      <c r="B15" s="20"/>
      <c r="C15" s="38"/>
      <c r="D15" s="38"/>
      <c r="E15" s="38"/>
      <c r="F15" s="38"/>
      <c r="G15" s="38"/>
      <c r="H15" s="38"/>
    </row>
    <row r="16" spans="1:8" ht="18.75" customHeight="1" x14ac:dyDescent="0.3">
      <c r="A16" s="27" t="s">
        <v>74</v>
      </c>
      <c r="B16" s="27" t="s">
        <v>27</v>
      </c>
      <c r="C16" s="28">
        <v>42</v>
      </c>
      <c r="D16" s="28">
        <v>31</v>
      </c>
      <c r="E16" s="28">
        <v>38</v>
      </c>
      <c r="F16" s="28">
        <v>34</v>
      </c>
      <c r="G16" s="28">
        <v>37</v>
      </c>
      <c r="H16" s="28">
        <v>29</v>
      </c>
    </row>
    <row r="17" spans="1:9" ht="18.75" customHeight="1" x14ac:dyDescent="0.3">
      <c r="A17" s="20"/>
      <c r="B17" s="27" t="s">
        <v>28</v>
      </c>
      <c r="C17" s="28">
        <v>23</v>
      </c>
      <c r="D17" s="28">
        <v>14</v>
      </c>
      <c r="E17" s="28">
        <v>19</v>
      </c>
      <c r="F17" s="28">
        <v>18</v>
      </c>
      <c r="G17" s="28">
        <v>19</v>
      </c>
      <c r="H17" s="28">
        <v>15</v>
      </c>
    </row>
    <row r="18" spans="1:9" ht="18.75" customHeight="1" x14ac:dyDescent="0.3">
      <c r="A18" s="27"/>
      <c r="B18" s="27" t="s">
        <v>29</v>
      </c>
      <c r="C18" s="28">
        <v>19</v>
      </c>
      <c r="D18" s="28">
        <v>17</v>
      </c>
      <c r="E18" s="28">
        <v>19</v>
      </c>
      <c r="F18" s="28">
        <v>16</v>
      </c>
      <c r="G18" s="28">
        <v>18</v>
      </c>
      <c r="H18" s="28">
        <v>14</v>
      </c>
    </row>
    <row r="19" spans="1:9" ht="9.75" customHeight="1" x14ac:dyDescent="0.3">
      <c r="A19" s="20"/>
      <c r="B19" s="20"/>
      <c r="C19" s="28"/>
      <c r="D19" s="28"/>
      <c r="E19" s="28"/>
      <c r="F19" s="28"/>
      <c r="G19" s="28"/>
      <c r="H19" s="28"/>
    </row>
    <row r="20" spans="1:9" ht="18.75" customHeight="1" x14ac:dyDescent="0.3">
      <c r="A20" s="27" t="s">
        <v>75</v>
      </c>
      <c r="B20" s="27" t="s">
        <v>27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1:9" ht="18.75" customHeight="1" x14ac:dyDescent="0.3">
      <c r="A21" s="20" t="s">
        <v>76</v>
      </c>
      <c r="B21" s="27" t="s">
        <v>28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1:9" ht="18.75" customHeight="1" x14ac:dyDescent="0.3">
      <c r="A22" s="20"/>
      <c r="B22" s="27" t="s">
        <v>29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1:9" ht="9.75" customHeight="1" x14ac:dyDescent="0.3">
      <c r="A23" s="32"/>
      <c r="B23" s="20"/>
      <c r="C23" s="38"/>
      <c r="D23" s="38"/>
      <c r="E23" s="38"/>
      <c r="F23" s="38"/>
      <c r="G23" s="38"/>
      <c r="H23" s="38"/>
    </row>
    <row r="24" spans="1:9" ht="18.75" customHeight="1" x14ac:dyDescent="0.3">
      <c r="A24" s="27" t="s">
        <v>77</v>
      </c>
      <c r="B24" s="27" t="s">
        <v>27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1:9" ht="18.75" customHeight="1" x14ac:dyDescent="0.3">
      <c r="A25" s="20"/>
      <c r="B25" s="27" t="s">
        <v>28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1:9" ht="18.75" customHeight="1" x14ac:dyDescent="0.3">
      <c r="A26" s="27"/>
      <c r="B26" s="27" t="s">
        <v>29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1:9" ht="9.75" customHeight="1" x14ac:dyDescent="0.3">
      <c r="A27" s="32"/>
      <c r="B27" s="20"/>
      <c r="C27" s="38"/>
      <c r="D27" s="38"/>
      <c r="E27" s="38"/>
      <c r="F27" s="38"/>
      <c r="G27" s="38"/>
      <c r="H27" s="38"/>
      <c r="I27" s="464"/>
    </row>
    <row r="28" spans="1:9" ht="18.75" customHeight="1" x14ac:dyDescent="0.3">
      <c r="A28" s="27" t="s">
        <v>78</v>
      </c>
      <c r="B28" s="27" t="s">
        <v>27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1:9" ht="18.75" customHeight="1" x14ac:dyDescent="0.3">
      <c r="A29" s="20"/>
      <c r="B29" s="27" t="s">
        <v>28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1:9" ht="18.75" customHeight="1" x14ac:dyDescent="0.3">
      <c r="A30" s="27"/>
      <c r="B30" s="27" t="s">
        <v>29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1:9" ht="9.75" customHeight="1" x14ac:dyDescent="0.3">
      <c r="A31" s="32"/>
      <c r="B31" s="20"/>
      <c r="C31" s="38"/>
      <c r="D31" s="38"/>
      <c r="E31" s="38"/>
      <c r="F31" s="38"/>
      <c r="G31" s="38"/>
      <c r="H31" s="38"/>
    </row>
    <row r="32" spans="1:9" ht="18.75" customHeight="1" x14ac:dyDescent="0.3">
      <c r="A32" s="27" t="s">
        <v>79</v>
      </c>
      <c r="B32" s="27" t="s">
        <v>27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1:9" ht="18.75" customHeight="1" x14ac:dyDescent="0.3">
      <c r="A33" s="20"/>
      <c r="B33" s="27" t="s">
        <v>28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1:9" ht="18.75" customHeight="1" x14ac:dyDescent="0.3">
      <c r="A34" s="27"/>
      <c r="B34" s="27" t="s">
        <v>29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1:9" ht="9.75" customHeight="1" x14ac:dyDescent="0.3">
      <c r="A35" s="32"/>
      <c r="B35" s="20"/>
      <c r="C35" s="38"/>
      <c r="D35" s="38"/>
      <c r="E35" s="38"/>
      <c r="F35" s="38"/>
      <c r="G35" s="38"/>
      <c r="H35" s="38"/>
    </row>
    <row r="36" spans="1:9" ht="18.75" customHeight="1" x14ac:dyDescent="0.3">
      <c r="A36" s="27" t="s">
        <v>80</v>
      </c>
      <c r="B36" s="27" t="s">
        <v>27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</row>
    <row r="37" spans="1:9" ht="18.75" customHeight="1" x14ac:dyDescent="0.3">
      <c r="A37" s="20"/>
      <c r="B37" s="27" t="s">
        <v>28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1:9" ht="18.75" customHeight="1" x14ac:dyDescent="0.3">
      <c r="A38" s="27"/>
      <c r="B38" s="27" t="s">
        <v>29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1:9" ht="9.75" customHeight="1" x14ac:dyDescent="0.3">
      <c r="A39" s="32"/>
      <c r="B39" s="20"/>
      <c r="C39" s="38"/>
      <c r="D39" s="38"/>
      <c r="E39" s="38"/>
      <c r="F39" s="38"/>
      <c r="G39" s="38"/>
      <c r="H39" s="38"/>
      <c r="I39" s="464"/>
    </row>
    <row r="40" spans="1:9" ht="18.75" customHeight="1" x14ac:dyDescent="0.3">
      <c r="A40" s="27" t="s">
        <v>81</v>
      </c>
      <c r="B40" s="27" t="s">
        <v>27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</row>
    <row r="41" spans="1:9" ht="18.75" customHeight="1" x14ac:dyDescent="0.3">
      <c r="A41" s="20"/>
      <c r="B41" s="27" t="s">
        <v>28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1:9" ht="18.75" customHeight="1" x14ac:dyDescent="0.3">
      <c r="A42" s="27"/>
      <c r="B42" s="27" t="s">
        <v>29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</row>
    <row r="43" spans="1:9" ht="9.75" customHeight="1" x14ac:dyDescent="0.3">
      <c r="A43" s="32"/>
      <c r="B43" s="20"/>
      <c r="C43" s="38"/>
      <c r="D43" s="38"/>
      <c r="E43" s="38"/>
      <c r="F43" s="38"/>
      <c r="G43" s="38"/>
      <c r="H43" s="38"/>
    </row>
    <row r="44" spans="1:9" ht="18.75" customHeight="1" x14ac:dyDescent="0.3">
      <c r="A44" s="27" t="s">
        <v>82</v>
      </c>
      <c r="B44" s="27" t="s">
        <v>27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</row>
    <row r="45" spans="1:9" ht="18.75" customHeight="1" x14ac:dyDescent="0.3">
      <c r="A45" s="20" t="s">
        <v>53</v>
      </c>
      <c r="B45" s="27" t="s">
        <v>28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</row>
    <row r="46" spans="1:9" ht="18.75" customHeight="1" x14ac:dyDescent="0.3">
      <c r="A46" s="32"/>
      <c r="B46" s="27" t="s">
        <v>29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1:9" ht="9.75" customHeight="1" x14ac:dyDescent="0.3">
      <c r="A47" s="27"/>
      <c r="B47" s="20"/>
      <c r="C47" s="38"/>
      <c r="D47" s="38"/>
      <c r="E47" s="38"/>
      <c r="F47" s="38"/>
      <c r="G47" s="38"/>
      <c r="H47" s="38"/>
    </row>
    <row r="48" spans="1:9" ht="18.75" customHeight="1" x14ac:dyDescent="0.3">
      <c r="A48" s="27" t="s">
        <v>54</v>
      </c>
      <c r="B48" s="27" t="s">
        <v>27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1:9" ht="18.75" customHeight="1" x14ac:dyDescent="0.3">
      <c r="A49" s="20" t="s">
        <v>55</v>
      </c>
      <c r="B49" s="27" t="s">
        <v>28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1:9" ht="18.75" customHeight="1" x14ac:dyDescent="0.3">
      <c r="A50" s="27"/>
      <c r="B50" s="27" t="s">
        <v>29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1:9" ht="5.25" customHeight="1" x14ac:dyDescent="0.35">
      <c r="A51" s="42"/>
      <c r="B51" s="42"/>
      <c r="C51" s="312"/>
      <c r="D51" s="312"/>
      <c r="E51" s="312"/>
      <c r="F51" s="513"/>
      <c r="G51" s="513"/>
      <c r="H51" s="513"/>
      <c r="I51" s="464"/>
    </row>
    <row r="52" spans="1:9" ht="7.5" customHeight="1" x14ac:dyDescent="0.35">
      <c r="A52" s="40"/>
      <c r="B52" s="40"/>
      <c r="C52" s="313"/>
      <c r="D52" s="313"/>
      <c r="E52" s="313"/>
      <c r="F52" s="512"/>
      <c r="G52" s="512"/>
      <c r="H52" s="512"/>
    </row>
    <row r="53" spans="1:9" ht="18.75" customHeight="1" x14ac:dyDescent="0.3">
      <c r="A53" s="45" t="s">
        <v>33</v>
      </c>
      <c r="B53" s="32" t="s">
        <v>57</v>
      </c>
      <c r="C53" s="80">
        <v>271</v>
      </c>
      <c r="D53" s="80">
        <v>280</v>
      </c>
      <c r="E53" s="80">
        <v>243</v>
      </c>
      <c r="F53" s="80">
        <v>266</v>
      </c>
      <c r="G53" s="80">
        <v>258</v>
      </c>
      <c r="H53" s="80">
        <v>241</v>
      </c>
      <c r="I53" s="8"/>
    </row>
    <row r="54" spans="1:9" ht="18.75" customHeight="1" x14ac:dyDescent="0.3">
      <c r="A54" s="32" t="s">
        <v>35</v>
      </c>
      <c r="B54" s="45" t="s">
        <v>36</v>
      </c>
      <c r="C54" s="79">
        <v>142</v>
      </c>
      <c r="D54" s="79">
        <v>134</v>
      </c>
      <c r="E54" s="79">
        <v>120</v>
      </c>
      <c r="F54" s="79">
        <v>159</v>
      </c>
      <c r="G54" s="79">
        <v>135</v>
      </c>
      <c r="H54" s="79">
        <v>124</v>
      </c>
      <c r="I54" s="8"/>
    </row>
    <row r="55" spans="1:9" ht="18.75" customHeight="1" x14ac:dyDescent="0.3">
      <c r="B55" s="45" t="s">
        <v>37</v>
      </c>
      <c r="C55" s="80">
        <v>129</v>
      </c>
      <c r="D55" s="80">
        <v>146</v>
      </c>
      <c r="E55" s="80">
        <v>123</v>
      </c>
      <c r="F55" s="80">
        <v>107</v>
      </c>
      <c r="G55" s="80">
        <v>123</v>
      </c>
      <c r="H55" s="80">
        <v>117</v>
      </c>
      <c r="I55" s="8"/>
    </row>
    <row r="56" spans="1:9" ht="5.25" customHeight="1" x14ac:dyDescent="0.3">
      <c r="A56" s="9"/>
      <c r="B56" s="9"/>
      <c r="C56" s="16"/>
      <c r="D56" s="16"/>
      <c r="E56" s="16"/>
      <c r="F56" s="43"/>
      <c r="G56" s="43"/>
      <c r="H56" s="43"/>
      <c r="I56" s="8"/>
    </row>
    <row r="57" spans="1:9" ht="5.0999999999999996" customHeight="1" x14ac:dyDescent="0.3">
      <c r="A57" s="6"/>
      <c r="B57" s="6"/>
      <c r="C57" s="7"/>
      <c r="D57" s="7"/>
      <c r="E57" s="7"/>
      <c r="F57" s="7"/>
      <c r="G57" s="7"/>
      <c r="H57" s="7"/>
    </row>
    <row r="58" spans="1:9" ht="15.75" customHeight="1" x14ac:dyDescent="0.3">
      <c r="A58" s="6"/>
      <c r="B58" s="2"/>
      <c r="C58" s="1"/>
      <c r="D58" s="1"/>
      <c r="E58" s="3"/>
      <c r="F58" s="1"/>
      <c r="G58" s="34"/>
      <c r="H58" s="34" t="s">
        <v>38</v>
      </c>
    </row>
    <row r="59" spans="1:9" ht="15.75" customHeight="1" x14ac:dyDescent="0.3">
      <c r="A59" s="6"/>
      <c r="B59" s="6"/>
      <c r="C59" s="7"/>
      <c r="D59" s="7"/>
      <c r="E59" s="7"/>
      <c r="F59" s="7"/>
      <c r="G59" s="35"/>
      <c r="H59" s="35" t="s">
        <v>39</v>
      </c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78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9073-6EBE-41BC-82B6-B23AFB12A371}">
  <sheetPr>
    <tabColor theme="7"/>
    <pageSetUpPr fitToPage="1"/>
  </sheetPr>
  <dimension ref="A1:I59"/>
  <sheetViews>
    <sheetView view="pageBreakPreview" zoomScale="70" zoomScaleSheetLayoutView="70" workbookViewId="0">
      <selection activeCell="M19" sqref="J1:M1048576"/>
    </sheetView>
  </sheetViews>
  <sheetFormatPr defaultColWidth="11.44140625" defaultRowHeight="15.6" x14ac:dyDescent="0.3"/>
  <cols>
    <col min="1" max="1" width="33.44140625" style="1" customWidth="1"/>
    <col min="2" max="2" width="21.109375" style="1" customWidth="1"/>
    <col min="3" max="8" width="9.44140625" style="4" customWidth="1"/>
    <col min="9" max="16384" width="11.44140625" style="1"/>
  </cols>
  <sheetData>
    <row r="1" spans="1:9" ht="21.75" customHeight="1" x14ac:dyDescent="0.35">
      <c r="A1" s="48" t="s">
        <v>422</v>
      </c>
      <c r="B1" s="45"/>
      <c r="C1" s="18"/>
      <c r="D1" s="78"/>
      <c r="E1" s="78"/>
      <c r="F1" s="78"/>
      <c r="G1" s="78"/>
      <c r="H1" s="78"/>
    </row>
    <row r="2" spans="1:9" s="2" customFormat="1" ht="21.75" customHeight="1" x14ac:dyDescent="0.35">
      <c r="A2" s="511" t="s">
        <v>423</v>
      </c>
      <c r="B2" s="20"/>
      <c r="C2" s="21"/>
      <c r="D2" s="21"/>
      <c r="E2" s="21"/>
      <c r="F2" s="21"/>
      <c r="G2" s="21"/>
      <c r="H2" s="21"/>
    </row>
    <row r="3" spans="1:9" ht="21.75" customHeight="1" x14ac:dyDescent="0.35">
      <c r="A3" s="48"/>
      <c r="B3" s="45"/>
      <c r="C3" s="18"/>
      <c r="D3" s="78"/>
      <c r="E3" s="78"/>
      <c r="F3" s="78"/>
      <c r="G3" s="78"/>
      <c r="H3" s="78"/>
    </row>
    <row r="4" spans="1:9" ht="21.75" customHeight="1" x14ac:dyDescent="0.35">
      <c r="A4" s="22"/>
      <c r="B4" s="22"/>
      <c r="C4" s="18"/>
      <c r="D4" s="18"/>
      <c r="E4" s="268"/>
      <c r="F4" s="311"/>
      <c r="G4" s="44"/>
      <c r="H4" s="44" t="s">
        <v>427</v>
      </c>
    </row>
    <row r="5" spans="1:9" ht="21.75" customHeight="1" x14ac:dyDescent="0.3">
      <c r="A5" s="47" t="s">
        <v>420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9" ht="21.75" customHeight="1" x14ac:dyDescent="0.3">
      <c r="A6" s="23" t="s">
        <v>421</v>
      </c>
      <c r="B6" s="24" t="s">
        <v>25</v>
      </c>
      <c r="C6" s="461">
        <v>2019</v>
      </c>
      <c r="D6" s="461">
        <v>2020</v>
      </c>
      <c r="E6" s="461">
        <v>2021</v>
      </c>
      <c r="F6" s="474">
        <v>2022</v>
      </c>
      <c r="G6" s="474">
        <v>2023</v>
      </c>
      <c r="H6" s="474">
        <v>2024</v>
      </c>
    </row>
    <row r="7" spans="1:9" ht="5.25" customHeight="1" x14ac:dyDescent="0.35">
      <c r="A7" s="25"/>
      <c r="B7" s="22"/>
      <c r="C7" s="26"/>
      <c r="D7" s="26"/>
      <c r="E7" s="26"/>
    </row>
    <row r="8" spans="1:9" ht="18.75" customHeight="1" x14ac:dyDescent="0.3">
      <c r="A8" s="27" t="s">
        <v>69</v>
      </c>
      <c r="B8" s="27" t="s">
        <v>27</v>
      </c>
      <c r="C8" s="28">
        <v>4</v>
      </c>
      <c r="D8" s="28">
        <v>5</v>
      </c>
      <c r="E8" s="28">
        <v>3</v>
      </c>
      <c r="F8" s="28">
        <v>4</v>
      </c>
      <c r="G8" s="28">
        <v>4</v>
      </c>
      <c r="H8" s="28">
        <v>0</v>
      </c>
    </row>
    <row r="9" spans="1:9" ht="18.75" customHeight="1" x14ac:dyDescent="0.3">
      <c r="A9" s="27" t="s">
        <v>70</v>
      </c>
      <c r="B9" s="27" t="s">
        <v>28</v>
      </c>
      <c r="C9" s="28">
        <v>3</v>
      </c>
      <c r="D9" s="28">
        <v>4</v>
      </c>
      <c r="E9" s="28">
        <v>1</v>
      </c>
      <c r="F9" s="28">
        <v>1</v>
      </c>
      <c r="G9" s="28">
        <v>2</v>
      </c>
      <c r="H9" s="28">
        <v>0</v>
      </c>
    </row>
    <row r="10" spans="1:9" ht="18.75" customHeight="1" x14ac:dyDescent="0.3">
      <c r="A10" s="20" t="s">
        <v>71</v>
      </c>
      <c r="B10" s="27" t="s">
        <v>29</v>
      </c>
      <c r="C10" s="28">
        <v>1</v>
      </c>
      <c r="D10" s="28">
        <v>1</v>
      </c>
      <c r="E10" s="28">
        <v>2</v>
      </c>
      <c r="F10" s="28">
        <v>3</v>
      </c>
      <c r="G10" s="28">
        <v>2</v>
      </c>
      <c r="H10" s="28">
        <v>0</v>
      </c>
    </row>
    <row r="11" spans="1:9" ht="9.75" customHeight="1" x14ac:dyDescent="0.3">
      <c r="A11" s="27"/>
      <c r="B11" s="20"/>
      <c r="C11" s="38"/>
      <c r="D11" s="38"/>
      <c r="E11" s="38"/>
      <c r="F11" s="38"/>
      <c r="G11" s="38"/>
      <c r="H11" s="38"/>
    </row>
    <row r="12" spans="1:9" ht="18.75" customHeight="1" x14ac:dyDescent="0.3">
      <c r="A12" s="27" t="s">
        <v>72</v>
      </c>
      <c r="B12" s="27" t="s">
        <v>27</v>
      </c>
      <c r="C12" s="28">
        <v>66</v>
      </c>
      <c r="D12" s="28">
        <v>73</v>
      </c>
      <c r="E12" s="28">
        <v>100</v>
      </c>
      <c r="F12" s="28">
        <v>68</v>
      </c>
      <c r="G12" s="28">
        <v>71</v>
      </c>
      <c r="H12" s="28">
        <v>54</v>
      </c>
    </row>
    <row r="13" spans="1:9" ht="18.75" customHeight="1" x14ac:dyDescent="0.3">
      <c r="A13" s="20" t="s">
        <v>73</v>
      </c>
      <c r="B13" s="27" t="s">
        <v>28</v>
      </c>
      <c r="C13" s="28">
        <v>44</v>
      </c>
      <c r="D13" s="28">
        <v>46</v>
      </c>
      <c r="E13" s="28">
        <v>50</v>
      </c>
      <c r="F13" s="28">
        <v>28</v>
      </c>
      <c r="G13" s="28">
        <v>39</v>
      </c>
      <c r="H13" s="28">
        <v>28</v>
      </c>
    </row>
    <row r="14" spans="1:9" ht="18.75" customHeight="1" x14ac:dyDescent="0.3">
      <c r="A14" s="27"/>
      <c r="B14" s="27" t="s">
        <v>29</v>
      </c>
      <c r="C14" s="28">
        <v>22</v>
      </c>
      <c r="D14" s="28">
        <v>27</v>
      </c>
      <c r="E14" s="28">
        <v>50</v>
      </c>
      <c r="F14" s="28">
        <v>44</v>
      </c>
      <c r="G14" s="28">
        <v>32</v>
      </c>
      <c r="H14" s="28">
        <v>26</v>
      </c>
    </row>
    <row r="15" spans="1:9" ht="9.75" customHeight="1" x14ac:dyDescent="0.3">
      <c r="A15" s="27"/>
      <c r="B15" s="20"/>
      <c r="C15" s="38"/>
      <c r="D15" s="38"/>
      <c r="E15" s="38"/>
      <c r="F15" s="38"/>
      <c r="G15" s="38"/>
      <c r="H15" s="38"/>
      <c r="I15" s="464"/>
    </row>
    <row r="16" spans="1:9" ht="18.75" customHeight="1" x14ac:dyDescent="0.3">
      <c r="A16" s="27" t="s">
        <v>74</v>
      </c>
      <c r="B16" s="27" t="s">
        <v>27</v>
      </c>
      <c r="C16" s="28">
        <v>12</v>
      </c>
      <c r="D16" s="28">
        <v>10</v>
      </c>
      <c r="E16" s="28">
        <v>8</v>
      </c>
      <c r="F16" s="28">
        <v>10</v>
      </c>
      <c r="G16" s="28">
        <v>10</v>
      </c>
      <c r="H16" s="28">
        <v>0</v>
      </c>
    </row>
    <row r="17" spans="1:9" ht="18.75" customHeight="1" x14ac:dyDescent="0.3">
      <c r="A17" s="20"/>
      <c r="B17" s="27" t="s">
        <v>28</v>
      </c>
      <c r="C17" s="28">
        <v>4</v>
      </c>
      <c r="D17" s="28">
        <v>5</v>
      </c>
      <c r="E17" s="28">
        <v>3</v>
      </c>
      <c r="F17" s="28">
        <v>6</v>
      </c>
      <c r="G17" s="28">
        <v>4</v>
      </c>
      <c r="H17" s="28">
        <v>0</v>
      </c>
    </row>
    <row r="18" spans="1:9" ht="18.75" customHeight="1" x14ac:dyDescent="0.3">
      <c r="A18" s="27"/>
      <c r="B18" s="27" t="s">
        <v>29</v>
      </c>
      <c r="C18" s="28">
        <v>8</v>
      </c>
      <c r="D18" s="28">
        <v>5</v>
      </c>
      <c r="E18" s="28">
        <v>5</v>
      </c>
      <c r="F18" s="28">
        <v>4</v>
      </c>
      <c r="G18" s="28">
        <v>6</v>
      </c>
      <c r="H18" s="28">
        <v>0</v>
      </c>
    </row>
    <row r="19" spans="1:9" ht="9.75" customHeight="1" x14ac:dyDescent="0.3">
      <c r="A19" s="20"/>
      <c r="B19" s="20"/>
      <c r="C19" s="28"/>
      <c r="D19" s="28"/>
      <c r="E19" s="28"/>
      <c r="F19" s="28"/>
      <c r="G19" s="28"/>
      <c r="H19" s="28"/>
    </row>
    <row r="20" spans="1:9" ht="18.75" customHeight="1" x14ac:dyDescent="0.3">
      <c r="A20" s="27" t="s">
        <v>75</v>
      </c>
      <c r="B20" s="27" t="s">
        <v>27</v>
      </c>
      <c r="C20" s="28">
        <v>1</v>
      </c>
      <c r="D20" s="28">
        <v>5</v>
      </c>
      <c r="E20" s="28">
        <v>2</v>
      </c>
      <c r="F20" s="28">
        <v>3</v>
      </c>
      <c r="G20" s="28">
        <v>2</v>
      </c>
      <c r="H20" s="28">
        <v>5</v>
      </c>
    </row>
    <row r="21" spans="1:9" ht="18.75" customHeight="1" x14ac:dyDescent="0.3">
      <c r="A21" s="20" t="s">
        <v>76</v>
      </c>
      <c r="B21" s="27" t="s">
        <v>28</v>
      </c>
      <c r="C21" s="28">
        <v>0</v>
      </c>
      <c r="D21" s="28">
        <v>2</v>
      </c>
      <c r="E21" s="28">
        <v>1</v>
      </c>
      <c r="F21" s="28">
        <v>3</v>
      </c>
      <c r="G21" s="28">
        <v>1</v>
      </c>
      <c r="H21" s="28">
        <v>3</v>
      </c>
    </row>
    <row r="22" spans="1:9" ht="18.75" customHeight="1" x14ac:dyDescent="0.3">
      <c r="A22" s="20"/>
      <c r="B22" s="27" t="s">
        <v>29</v>
      </c>
      <c r="C22" s="28">
        <v>1</v>
      </c>
      <c r="D22" s="28">
        <v>3</v>
      </c>
      <c r="E22" s="28">
        <v>1</v>
      </c>
      <c r="F22" s="28">
        <v>0</v>
      </c>
      <c r="G22" s="28">
        <v>1</v>
      </c>
      <c r="H22" s="28">
        <v>2</v>
      </c>
    </row>
    <row r="23" spans="1:9" ht="9.75" customHeight="1" x14ac:dyDescent="0.3">
      <c r="A23" s="32"/>
      <c r="B23" s="20"/>
      <c r="C23" s="38"/>
      <c r="D23" s="38"/>
      <c r="E23" s="38"/>
      <c r="F23" s="38"/>
      <c r="G23" s="38"/>
      <c r="H23" s="38"/>
    </row>
    <row r="24" spans="1:9" ht="18.75" customHeight="1" x14ac:dyDescent="0.3">
      <c r="A24" s="27" t="s">
        <v>77</v>
      </c>
      <c r="B24" s="27" t="s">
        <v>27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1:9" ht="18.75" customHeight="1" x14ac:dyDescent="0.3">
      <c r="A25" s="20"/>
      <c r="B25" s="27" t="s">
        <v>28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1:9" ht="18.75" customHeight="1" x14ac:dyDescent="0.3">
      <c r="B26" s="27" t="s">
        <v>29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1:9" ht="9.75" customHeight="1" x14ac:dyDescent="0.3">
      <c r="A27" s="32"/>
      <c r="B27" s="20"/>
      <c r="C27" s="38"/>
      <c r="D27" s="38"/>
      <c r="E27" s="38"/>
      <c r="F27" s="38"/>
      <c r="G27" s="38"/>
      <c r="H27" s="38"/>
      <c r="I27" s="464"/>
    </row>
    <row r="28" spans="1:9" ht="18.75" customHeight="1" x14ac:dyDescent="0.3">
      <c r="A28" s="27" t="s">
        <v>78</v>
      </c>
      <c r="B28" s="27" t="s">
        <v>27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2</v>
      </c>
    </row>
    <row r="29" spans="1:9" ht="18.75" customHeight="1" x14ac:dyDescent="0.3">
      <c r="A29" s="20"/>
      <c r="B29" s="27" t="s">
        <v>28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</row>
    <row r="30" spans="1:9" ht="18.75" customHeight="1" x14ac:dyDescent="0.3">
      <c r="B30" s="27" t="s">
        <v>29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</row>
    <row r="31" spans="1:9" ht="9.75" customHeight="1" x14ac:dyDescent="0.3">
      <c r="A31" s="32"/>
      <c r="B31" s="20"/>
      <c r="C31" s="38"/>
      <c r="D31" s="38"/>
      <c r="E31" s="38"/>
      <c r="F31" s="38"/>
      <c r="G31" s="38"/>
      <c r="H31" s="38"/>
    </row>
    <row r="32" spans="1:9" ht="18.75" customHeight="1" x14ac:dyDescent="0.3">
      <c r="A32" s="27" t="s">
        <v>79</v>
      </c>
      <c r="B32" s="27" t="s">
        <v>27</v>
      </c>
      <c r="C32" s="28">
        <v>142</v>
      </c>
      <c r="D32" s="28">
        <v>134</v>
      </c>
      <c r="E32" s="28">
        <v>131</v>
      </c>
      <c r="F32" s="28">
        <v>81</v>
      </c>
      <c r="G32" s="28">
        <v>120</v>
      </c>
      <c r="H32" s="28">
        <v>104</v>
      </c>
    </row>
    <row r="33" spans="1:9" ht="18.75" customHeight="1" x14ac:dyDescent="0.3">
      <c r="A33" s="20"/>
      <c r="B33" s="27" t="s">
        <v>28</v>
      </c>
      <c r="C33" s="28">
        <v>81</v>
      </c>
      <c r="D33" s="28">
        <v>70</v>
      </c>
      <c r="E33" s="28">
        <v>63</v>
      </c>
      <c r="F33" s="28">
        <v>40</v>
      </c>
      <c r="G33" s="28">
        <v>64</v>
      </c>
      <c r="H33" s="28">
        <v>55</v>
      </c>
    </row>
    <row r="34" spans="1:9" ht="18.75" customHeight="1" x14ac:dyDescent="0.3">
      <c r="B34" s="27" t="s">
        <v>29</v>
      </c>
      <c r="C34" s="28">
        <v>61</v>
      </c>
      <c r="D34" s="28">
        <v>64</v>
      </c>
      <c r="E34" s="28">
        <v>68</v>
      </c>
      <c r="F34" s="28">
        <v>41</v>
      </c>
      <c r="G34" s="28">
        <v>56</v>
      </c>
      <c r="H34" s="28">
        <v>49</v>
      </c>
    </row>
    <row r="35" spans="1:9" ht="9.75" customHeight="1" x14ac:dyDescent="0.3">
      <c r="A35" s="32"/>
      <c r="B35" s="20"/>
      <c r="C35" s="38"/>
      <c r="D35" s="38"/>
      <c r="E35" s="38"/>
      <c r="F35" s="38"/>
      <c r="G35" s="38"/>
      <c r="H35" s="38"/>
    </row>
    <row r="36" spans="1:9" ht="18.75" customHeight="1" x14ac:dyDescent="0.3">
      <c r="A36" s="27" t="s">
        <v>80</v>
      </c>
      <c r="B36" s="27" t="s">
        <v>27</v>
      </c>
      <c r="C36" s="28">
        <v>20</v>
      </c>
      <c r="D36" s="28">
        <v>18</v>
      </c>
      <c r="E36" s="28">
        <v>24</v>
      </c>
      <c r="F36" s="28">
        <v>17</v>
      </c>
      <c r="G36" s="28">
        <v>21</v>
      </c>
      <c r="H36" s="28">
        <v>19</v>
      </c>
    </row>
    <row r="37" spans="1:9" ht="18.75" customHeight="1" x14ac:dyDescent="0.3">
      <c r="A37" s="20"/>
      <c r="B37" s="27" t="s">
        <v>28</v>
      </c>
      <c r="C37" s="28">
        <v>11</v>
      </c>
      <c r="D37" s="28">
        <v>10</v>
      </c>
      <c r="E37" s="28">
        <v>15</v>
      </c>
      <c r="F37" s="28">
        <v>6</v>
      </c>
      <c r="G37" s="28">
        <v>10</v>
      </c>
      <c r="H37" s="28">
        <v>10</v>
      </c>
    </row>
    <row r="38" spans="1:9" ht="18.75" customHeight="1" x14ac:dyDescent="0.3">
      <c r="B38" s="27" t="s">
        <v>29</v>
      </c>
      <c r="C38" s="28">
        <v>9</v>
      </c>
      <c r="D38" s="28">
        <v>8</v>
      </c>
      <c r="E38" s="28">
        <v>9</v>
      </c>
      <c r="F38" s="28">
        <v>11</v>
      </c>
      <c r="G38" s="28">
        <v>11</v>
      </c>
      <c r="H38" s="28">
        <v>9</v>
      </c>
    </row>
    <row r="39" spans="1:9" ht="9.75" customHeight="1" x14ac:dyDescent="0.3">
      <c r="A39" s="32"/>
      <c r="B39" s="20"/>
      <c r="C39" s="38"/>
      <c r="D39" s="38"/>
      <c r="E39" s="38"/>
      <c r="F39" s="38"/>
      <c r="G39" s="38"/>
      <c r="H39" s="38"/>
      <c r="I39" s="464"/>
    </row>
    <row r="40" spans="1:9" ht="18.75" customHeight="1" x14ac:dyDescent="0.3">
      <c r="A40" s="27" t="s">
        <v>81</v>
      </c>
      <c r="B40" s="27" t="s">
        <v>27</v>
      </c>
      <c r="C40" s="28">
        <v>0</v>
      </c>
      <c r="D40" s="28">
        <v>1</v>
      </c>
      <c r="E40" s="28">
        <v>0</v>
      </c>
      <c r="F40" s="28">
        <v>0</v>
      </c>
      <c r="G40" s="28">
        <v>0</v>
      </c>
      <c r="H40" s="28">
        <v>0</v>
      </c>
    </row>
    <row r="41" spans="1:9" ht="18.75" customHeight="1" x14ac:dyDescent="0.3">
      <c r="A41" s="20"/>
      <c r="B41" s="27" t="s">
        <v>28</v>
      </c>
      <c r="C41" s="28">
        <v>0</v>
      </c>
      <c r="D41" s="28">
        <v>1</v>
      </c>
      <c r="E41" s="28">
        <v>0</v>
      </c>
      <c r="F41" s="28">
        <v>0</v>
      </c>
      <c r="G41" s="28">
        <v>0</v>
      </c>
      <c r="H41" s="28">
        <v>0</v>
      </c>
    </row>
    <row r="42" spans="1:9" ht="18.75" customHeight="1" x14ac:dyDescent="0.3">
      <c r="B42" s="27" t="s">
        <v>29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</row>
    <row r="43" spans="1:9" ht="9.75" customHeight="1" x14ac:dyDescent="0.3">
      <c r="A43" s="32"/>
      <c r="B43" s="20"/>
      <c r="C43" s="38"/>
      <c r="D43" s="38"/>
      <c r="E43" s="38"/>
      <c r="F43" s="38"/>
      <c r="G43" s="38"/>
      <c r="H43" s="38"/>
    </row>
    <row r="44" spans="1:9" ht="18.75" customHeight="1" x14ac:dyDescent="0.3">
      <c r="A44" s="27" t="s">
        <v>82</v>
      </c>
      <c r="B44" s="27" t="s">
        <v>27</v>
      </c>
      <c r="C44" s="28">
        <v>214</v>
      </c>
      <c r="D44" s="28">
        <v>255</v>
      </c>
      <c r="E44" s="28">
        <v>234</v>
      </c>
      <c r="F44" s="28">
        <v>185</v>
      </c>
      <c r="G44" s="28">
        <v>219</v>
      </c>
      <c r="H44" s="28">
        <v>103</v>
      </c>
    </row>
    <row r="45" spans="1:9" ht="18.75" customHeight="1" x14ac:dyDescent="0.3">
      <c r="A45" s="20" t="s">
        <v>53</v>
      </c>
      <c r="B45" s="27" t="s">
        <v>28</v>
      </c>
      <c r="C45" s="28">
        <v>102</v>
      </c>
      <c r="D45" s="28">
        <v>130</v>
      </c>
      <c r="E45" s="28">
        <v>124</v>
      </c>
      <c r="F45" s="28">
        <v>91</v>
      </c>
      <c r="G45" s="28">
        <v>113</v>
      </c>
      <c r="H45" s="28">
        <v>50</v>
      </c>
    </row>
    <row r="46" spans="1:9" ht="18.75" customHeight="1" x14ac:dyDescent="0.3">
      <c r="B46" s="27" t="s">
        <v>29</v>
      </c>
      <c r="C46" s="28">
        <v>112</v>
      </c>
      <c r="D46" s="28">
        <v>125</v>
      </c>
      <c r="E46" s="28">
        <v>110</v>
      </c>
      <c r="F46" s="28">
        <v>94</v>
      </c>
      <c r="G46" s="28">
        <v>106</v>
      </c>
      <c r="H46" s="28">
        <v>53</v>
      </c>
    </row>
    <row r="47" spans="1:9" ht="9.75" customHeight="1" x14ac:dyDescent="0.3">
      <c r="A47" s="32"/>
      <c r="B47" s="20"/>
      <c r="C47" s="38"/>
      <c r="D47" s="38"/>
      <c r="E47" s="38"/>
      <c r="F47" s="38"/>
      <c r="G47" s="38"/>
      <c r="H47" s="38"/>
    </row>
    <row r="48" spans="1:9" ht="18.75" customHeight="1" x14ac:dyDescent="0.3">
      <c r="A48" s="27" t="s">
        <v>54</v>
      </c>
      <c r="B48" s="27" t="s">
        <v>27</v>
      </c>
      <c r="C48" s="28">
        <v>418</v>
      </c>
      <c r="D48" s="28">
        <v>416</v>
      </c>
      <c r="E48" s="28">
        <v>353</v>
      </c>
      <c r="F48" s="28">
        <v>335</v>
      </c>
      <c r="G48" s="28">
        <v>389</v>
      </c>
      <c r="H48" s="28">
        <v>254</v>
      </c>
    </row>
    <row r="49" spans="1:9" ht="18.75" customHeight="1" x14ac:dyDescent="0.3">
      <c r="A49" s="20" t="s">
        <v>55</v>
      </c>
      <c r="B49" s="27" t="s">
        <v>28</v>
      </c>
      <c r="C49" s="28">
        <v>214</v>
      </c>
      <c r="D49" s="28">
        <v>214</v>
      </c>
      <c r="E49" s="28">
        <v>180</v>
      </c>
      <c r="F49" s="28">
        <v>186</v>
      </c>
      <c r="G49" s="28">
        <v>207</v>
      </c>
      <c r="H49" s="28">
        <v>128</v>
      </c>
    </row>
    <row r="50" spans="1:9" ht="18.75" customHeight="1" x14ac:dyDescent="0.3">
      <c r="B50" s="27" t="s">
        <v>29</v>
      </c>
      <c r="C50" s="28">
        <v>204</v>
      </c>
      <c r="D50" s="28">
        <v>202</v>
      </c>
      <c r="E50" s="28">
        <v>173</v>
      </c>
      <c r="F50" s="28">
        <v>149</v>
      </c>
      <c r="G50" s="28">
        <v>182</v>
      </c>
      <c r="H50" s="28">
        <v>126</v>
      </c>
    </row>
    <row r="51" spans="1:9" ht="5.25" customHeight="1" x14ac:dyDescent="0.3">
      <c r="A51" s="42"/>
      <c r="B51" s="42"/>
      <c r="C51" s="312"/>
      <c r="D51" s="312"/>
      <c r="E51" s="312"/>
      <c r="F51" s="76"/>
      <c r="G51" s="76"/>
      <c r="H51" s="76"/>
      <c r="I51" s="464"/>
    </row>
    <row r="52" spans="1:9" ht="7.5" customHeight="1" x14ac:dyDescent="0.3">
      <c r="A52" s="40"/>
      <c r="B52" s="40"/>
      <c r="C52" s="313"/>
      <c r="D52" s="313"/>
      <c r="E52" s="313"/>
    </row>
    <row r="53" spans="1:9" ht="18.75" customHeight="1" x14ac:dyDescent="0.3">
      <c r="A53" s="32" t="s">
        <v>33</v>
      </c>
      <c r="B53" s="32" t="s">
        <v>57</v>
      </c>
      <c r="C53" s="470">
        <v>877</v>
      </c>
      <c r="D53" s="470">
        <v>917</v>
      </c>
      <c r="E53" s="470">
        <v>855</v>
      </c>
      <c r="F53" s="470">
        <v>707</v>
      </c>
      <c r="G53" s="470">
        <v>836</v>
      </c>
      <c r="H53" s="470">
        <v>541</v>
      </c>
      <c r="I53" s="8"/>
    </row>
    <row r="54" spans="1:9" ht="18.75" customHeight="1" x14ac:dyDescent="0.3">
      <c r="A54" s="1" t="s">
        <v>35</v>
      </c>
      <c r="B54" s="45" t="s">
        <v>36</v>
      </c>
      <c r="C54" s="469">
        <v>459</v>
      </c>
      <c r="D54" s="469">
        <v>482</v>
      </c>
      <c r="E54" s="469">
        <v>437</v>
      </c>
      <c r="F54" s="469">
        <v>361</v>
      </c>
      <c r="G54" s="469">
        <v>440</v>
      </c>
      <c r="H54" s="469">
        <v>275</v>
      </c>
      <c r="I54" s="8"/>
    </row>
    <row r="55" spans="1:9" ht="18.75" customHeight="1" x14ac:dyDescent="0.3">
      <c r="B55" s="45" t="s">
        <v>37</v>
      </c>
      <c r="C55" s="470">
        <v>418</v>
      </c>
      <c r="D55" s="470">
        <v>435</v>
      </c>
      <c r="E55" s="470">
        <v>418</v>
      </c>
      <c r="F55" s="470">
        <v>346</v>
      </c>
      <c r="G55" s="470">
        <v>396</v>
      </c>
      <c r="H55" s="470">
        <v>266</v>
      </c>
      <c r="I55" s="8"/>
    </row>
    <row r="56" spans="1:9" ht="5.25" customHeight="1" x14ac:dyDescent="0.3">
      <c r="A56" s="9"/>
      <c r="B56" s="9"/>
      <c r="C56" s="16"/>
      <c r="D56" s="16"/>
      <c r="E56" s="16"/>
      <c r="F56" s="16"/>
      <c r="G56" s="43"/>
      <c r="H56" s="43"/>
      <c r="I56" s="8"/>
    </row>
    <row r="57" spans="1:9" ht="5.0999999999999996" customHeight="1" x14ac:dyDescent="0.3">
      <c r="A57" s="6"/>
      <c r="B57" s="6"/>
      <c r="C57" s="7"/>
      <c r="D57" s="7"/>
      <c r="E57" s="7"/>
      <c r="F57" s="7"/>
      <c r="G57" s="7"/>
      <c r="H57" s="7"/>
    </row>
    <row r="58" spans="1:9" ht="15.75" customHeight="1" x14ac:dyDescent="0.3">
      <c r="A58" s="6"/>
      <c r="B58" s="2"/>
      <c r="C58" s="1"/>
      <c r="D58" s="1"/>
      <c r="E58" s="3"/>
      <c r="F58" s="1"/>
      <c r="G58" s="34"/>
      <c r="H58" s="34" t="s">
        <v>38</v>
      </c>
    </row>
    <row r="59" spans="1:9" ht="15.75" customHeight="1" x14ac:dyDescent="0.3">
      <c r="A59" s="6"/>
      <c r="B59" s="6"/>
      <c r="C59" s="7"/>
      <c r="D59" s="7"/>
      <c r="E59" s="7"/>
      <c r="F59" s="7"/>
      <c r="G59" s="35"/>
      <c r="H59" s="35" t="s">
        <v>39</v>
      </c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78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7873-3AEC-4E76-9940-352DDC855BA9}">
  <sheetPr>
    <tabColor theme="7"/>
    <pageSetUpPr fitToPage="1"/>
  </sheetPr>
  <dimension ref="A1:I62"/>
  <sheetViews>
    <sheetView view="pageBreakPreview" zoomScale="70" zoomScaleSheetLayoutView="70" workbookViewId="0"/>
  </sheetViews>
  <sheetFormatPr defaultColWidth="11.44140625" defaultRowHeight="15.6" x14ac:dyDescent="0.3"/>
  <cols>
    <col min="1" max="1" width="22" style="1" customWidth="1"/>
    <col min="2" max="2" width="22.6640625" style="1" customWidth="1"/>
    <col min="3" max="8" width="11.109375" style="4" customWidth="1"/>
    <col min="9" max="16384" width="11.44140625" style="1"/>
  </cols>
  <sheetData>
    <row r="1" spans="1:9" ht="18" customHeight="1" x14ac:dyDescent="0.35">
      <c r="A1" s="17" t="s">
        <v>428</v>
      </c>
      <c r="B1" s="45" t="s">
        <v>429</v>
      </c>
      <c r="C1" s="18"/>
      <c r="D1" s="78"/>
      <c r="E1" s="78"/>
      <c r="F1" s="78"/>
      <c r="G1" s="78"/>
      <c r="H1" s="78"/>
    </row>
    <row r="2" spans="1:9" ht="18" customHeight="1" x14ac:dyDescent="0.35">
      <c r="A2" s="19" t="s">
        <v>430</v>
      </c>
      <c r="B2" s="20" t="s">
        <v>431</v>
      </c>
      <c r="C2" s="18"/>
      <c r="D2" s="21"/>
      <c r="E2" s="21"/>
      <c r="F2" s="21"/>
      <c r="G2" s="21"/>
      <c r="H2" s="21"/>
    </row>
    <row r="3" spans="1:9" ht="21.75" customHeight="1" x14ac:dyDescent="0.35">
      <c r="A3" s="22"/>
      <c r="B3" s="22"/>
      <c r="C3" s="18"/>
      <c r="D3" s="18"/>
      <c r="E3" s="268"/>
      <c r="F3" s="311"/>
      <c r="G3" s="44"/>
      <c r="H3" s="44"/>
    </row>
    <row r="4" spans="1:9" ht="18" customHeight="1" x14ac:dyDescent="0.3">
      <c r="A4" s="47" t="s">
        <v>83</v>
      </c>
      <c r="B4" s="310" t="s">
        <v>22</v>
      </c>
      <c r="C4" s="523" t="s">
        <v>23</v>
      </c>
      <c r="D4" s="523"/>
      <c r="E4" s="523"/>
      <c r="F4" s="523"/>
      <c r="G4" s="523"/>
      <c r="H4" s="523"/>
    </row>
    <row r="5" spans="1:9" ht="18" customHeight="1" x14ac:dyDescent="0.3">
      <c r="A5" s="23" t="s">
        <v>84</v>
      </c>
      <c r="B5" s="24" t="s">
        <v>25</v>
      </c>
      <c r="C5" s="461">
        <v>2019</v>
      </c>
      <c r="D5" s="461">
        <v>2020</v>
      </c>
      <c r="E5" s="461">
        <v>2021</v>
      </c>
      <c r="F5" s="461">
        <v>2022</v>
      </c>
      <c r="G5" s="514">
        <v>2023</v>
      </c>
      <c r="H5" s="514">
        <v>2024</v>
      </c>
    </row>
    <row r="6" spans="1:9" ht="5.25" customHeight="1" x14ac:dyDescent="0.35">
      <c r="A6" s="25"/>
      <c r="B6" s="22"/>
      <c r="C6" s="26"/>
      <c r="D6" s="26"/>
      <c r="E6" s="26"/>
    </row>
    <row r="7" spans="1:9" ht="18" customHeight="1" x14ac:dyDescent="0.35">
      <c r="A7" s="27" t="s">
        <v>432</v>
      </c>
      <c r="B7" s="27" t="s">
        <v>27</v>
      </c>
      <c r="C7" s="28">
        <v>560</v>
      </c>
      <c r="D7" s="28">
        <v>521</v>
      </c>
      <c r="E7" s="28">
        <v>561</v>
      </c>
      <c r="F7" s="82">
        <v>633</v>
      </c>
      <c r="G7" s="82">
        <v>597</v>
      </c>
      <c r="H7" s="28">
        <v>505</v>
      </c>
    </row>
    <row r="8" spans="1:9" ht="18" customHeight="1" x14ac:dyDescent="0.35">
      <c r="A8" s="20" t="s">
        <v>433</v>
      </c>
      <c r="B8" s="20" t="s">
        <v>56</v>
      </c>
      <c r="C8" s="28">
        <v>292</v>
      </c>
      <c r="D8" s="28">
        <v>272</v>
      </c>
      <c r="E8" s="28">
        <v>263</v>
      </c>
      <c r="F8" s="82">
        <v>337</v>
      </c>
      <c r="G8" s="82">
        <v>313</v>
      </c>
      <c r="H8" s="82">
        <v>258</v>
      </c>
    </row>
    <row r="9" spans="1:9" ht="18" customHeight="1" x14ac:dyDescent="0.35">
      <c r="A9" s="27"/>
      <c r="B9" s="27" t="s">
        <v>29</v>
      </c>
      <c r="C9" s="28">
        <v>268</v>
      </c>
      <c r="D9" s="28">
        <v>249</v>
      </c>
      <c r="E9" s="28">
        <v>298</v>
      </c>
      <c r="F9" s="82">
        <v>296</v>
      </c>
      <c r="G9" s="82">
        <v>284</v>
      </c>
      <c r="H9" s="82">
        <v>247</v>
      </c>
    </row>
    <row r="10" spans="1:9" ht="9.75" customHeight="1" x14ac:dyDescent="0.35">
      <c r="A10" s="27"/>
      <c r="B10" s="20"/>
      <c r="F10" s="82"/>
    </row>
    <row r="11" spans="1:9" ht="18" customHeight="1" x14ac:dyDescent="0.35">
      <c r="A11" s="27" t="s">
        <v>434</v>
      </c>
      <c r="B11" s="27" t="s">
        <v>27</v>
      </c>
      <c r="C11" s="28">
        <v>395</v>
      </c>
      <c r="D11" s="28">
        <v>460</v>
      </c>
      <c r="E11" s="28">
        <v>550</v>
      </c>
      <c r="F11" s="82">
        <v>510</v>
      </c>
      <c r="G11" s="82">
        <v>505</v>
      </c>
      <c r="H11" s="28">
        <v>438</v>
      </c>
    </row>
    <row r="12" spans="1:9" ht="18" customHeight="1" x14ac:dyDescent="0.35">
      <c r="A12" s="20" t="s">
        <v>435</v>
      </c>
      <c r="B12" s="20" t="s">
        <v>56</v>
      </c>
      <c r="C12" s="28">
        <v>206</v>
      </c>
      <c r="D12" s="28">
        <v>238</v>
      </c>
      <c r="E12" s="28">
        <v>286</v>
      </c>
      <c r="F12" s="82">
        <v>280</v>
      </c>
      <c r="G12" s="82">
        <v>261</v>
      </c>
      <c r="H12" s="82">
        <v>226</v>
      </c>
    </row>
    <row r="13" spans="1:9" ht="18" customHeight="1" x14ac:dyDescent="0.35">
      <c r="A13" s="27"/>
      <c r="B13" s="27" t="s">
        <v>29</v>
      </c>
      <c r="C13" s="28">
        <v>189</v>
      </c>
      <c r="D13" s="28">
        <v>222</v>
      </c>
      <c r="E13" s="28">
        <v>264</v>
      </c>
      <c r="F13" s="82">
        <v>230</v>
      </c>
      <c r="G13" s="82">
        <v>244</v>
      </c>
      <c r="H13" s="82">
        <v>212</v>
      </c>
    </row>
    <row r="14" spans="1:9" ht="9.75" customHeight="1" x14ac:dyDescent="0.35">
      <c r="A14" s="27"/>
      <c r="B14" s="20"/>
      <c r="C14" s="38"/>
      <c r="D14" s="38"/>
      <c r="E14" s="38"/>
      <c r="F14" s="82"/>
    </row>
    <row r="15" spans="1:9" ht="18" customHeight="1" x14ac:dyDescent="0.35">
      <c r="A15" s="27" t="s">
        <v>436</v>
      </c>
      <c r="B15" s="27" t="s">
        <v>27</v>
      </c>
      <c r="C15" s="28">
        <v>505</v>
      </c>
      <c r="D15" s="28">
        <v>576</v>
      </c>
      <c r="E15" s="28">
        <v>648</v>
      </c>
      <c r="F15" s="82">
        <v>619</v>
      </c>
      <c r="G15" s="82">
        <v>549</v>
      </c>
      <c r="H15" s="28">
        <v>433</v>
      </c>
      <c r="I15" s="13"/>
    </row>
    <row r="16" spans="1:9" ht="18" customHeight="1" x14ac:dyDescent="0.35">
      <c r="A16" s="20" t="s">
        <v>437</v>
      </c>
      <c r="B16" s="20" t="s">
        <v>56</v>
      </c>
      <c r="C16" s="28">
        <v>253</v>
      </c>
      <c r="D16" s="28">
        <v>291</v>
      </c>
      <c r="E16" s="28">
        <v>342</v>
      </c>
      <c r="F16" s="82">
        <v>331</v>
      </c>
      <c r="G16" s="82">
        <v>282</v>
      </c>
      <c r="H16" s="82">
        <v>222</v>
      </c>
      <c r="I16" s="13"/>
    </row>
    <row r="17" spans="1:9" ht="18" customHeight="1" x14ac:dyDescent="0.35">
      <c r="A17" s="27"/>
      <c r="B17" s="27" t="s">
        <v>29</v>
      </c>
      <c r="C17" s="28">
        <v>252</v>
      </c>
      <c r="D17" s="28">
        <v>285</v>
      </c>
      <c r="E17" s="28">
        <v>306</v>
      </c>
      <c r="F17" s="82">
        <v>288</v>
      </c>
      <c r="G17" s="82">
        <v>267</v>
      </c>
      <c r="H17" s="82">
        <v>211</v>
      </c>
      <c r="I17" s="13"/>
    </row>
    <row r="18" spans="1:9" ht="9.75" customHeight="1" x14ac:dyDescent="0.35">
      <c r="A18" s="20"/>
      <c r="B18" s="27"/>
      <c r="F18" s="82"/>
    </row>
    <row r="19" spans="1:9" ht="18" customHeight="1" x14ac:dyDescent="0.35">
      <c r="A19" s="27" t="s">
        <v>438</v>
      </c>
      <c r="B19" s="27" t="s">
        <v>27</v>
      </c>
      <c r="C19" s="28">
        <v>550</v>
      </c>
      <c r="D19" s="28">
        <v>512</v>
      </c>
      <c r="E19" s="28">
        <v>547</v>
      </c>
      <c r="F19" s="82">
        <v>560</v>
      </c>
      <c r="G19" s="82">
        <v>507</v>
      </c>
      <c r="H19" s="28">
        <v>453</v>
      </c>
    </row>
    <row r="20" spans="1:9" ht="18" customHeight="1" x14ac:dyDescent="0.35">
      <c r="A20" s="20" t="s">
        <v>438</v>
      </c>
      <c r="B20" s="20" t="s">
        <v>56</v>
      </c>
      <c r="C20" s="28">
        <v>271</v>
      </c>
      <c r="D20" s="28">
        <v>267</v>
      </c>
      <c r="E20" s="28">
        <v>284</v>
      </c>
      <c r="F20" s="82">
        <v>302</v>
      </c>
      <c r="G20" s="82">
        <v>260</v>
      </c>
      <c r="H20" s="82">
        <v>236</v>
      </c>
    </row>
    <row r="21" spans="1:9" ht="18" customHeight="1" x14ac:dyDescent="0.35">
      <c r="A21" s="20"/>
      <c r="B21" s="27" t="s">
        <v>29</v>
      </c>
      <c r="C21" s="28">
        <v>279</v>
      </c>
      <c r="D21" s="28">
        <v>245</v>
      </c>
      <c r="E21" s="28">
        <v>263</v>
      </c>
      <c r="F21" s="82">
        <v>258</v>
      </c>
      <c r="G21" s="82">
        <v>247</v>
      </c>
      <c r="H21" s="82">
        <v>217</v>
      </c>
    </row>
    <row r="22" spans="1:9" ht="9.75" customHeight="1" x14ac:dyDescent="0.35">
      <c r="A22" s="32"/>
      <c r="B22" s="20"/>
      <c r="F22" s="82"/>
    </row>
    <row r="23" spans="1:9" ht="18" customHeight="1" x14ac:dyDescent="0.35">
      <c r="A23" s="27" t="s">
        <v>439</v>
      </c>
      <c r="B23" s="27" t="s">
        <v>27</v>
      </c>
      <c r="C23" s="28">
        <v>505</v>
      </c>
      <c r="D23" s="28">
        <v>534</v>
      </c>
      <c r="E23" s="28">
        <v>527</v>
      </c>
      <c r="F23" s="82">
        <v>481</v>
      </c>
      <c r="G23" s="82">
        <v>511</v>
      </c>
      <c r="H23" s="28">
        <v>469</v>
      </c>
    </row>
    <row r="24" spans="1:9" ht="18" customHeight="1" x14ac:dyDescent="0.35">
      <c r="A24" s="20" t="s">
        <v>440</v>
      </c>
      <c r="B24" s="20" t="s">
        <v>56</v>
      </c>
      <c r="C24" s="28">
        <v>245</v>
      </c>
      <c r="D24" s="28">
        <v>290</v>
      </c>
      <c r="E24" s="28">
        <v>289</v>
      </c>
      <c r="F24" s="82">
        <v>241</v>
      </c>
      <c r="G24" s="82">
        <v>270</v>
      </c>
      <c r="H24" s="82">
        <v>247</v>
      </c>
    </row>
    <row r="25" spans="1:9" ht="18" customHeight="1" x14ac:dyDescent="0.35">
      <c r="A25" s="27"/>
      <c r="B25" s="27" t="s">
        <v>29</v>
      </c>
      <c r="C25" s="28">
        <v>260</v>
      </c>
      <c r="D25" s="28">
        <v>244</v>
      </c>
      <c r="E25" s="28">
        <v>238</v>
      </c>
      <c r="F25" s="82">
        <v>240</v>
      </c>
      <c r="G25" s="82">
        <v>241</v>
      </c>
      <c r="H25" s="82">
        <v>222</v>
      </c>
    </row>
    <row r="26" spans="1:9" ht="9.75" customHeight="1" x14ac:dyDescent="0.35">
      <c r="A26" s="27"/>
      <c r="B26" s="20"/>
      <c r="F26" s="82"/>
    </row>
    <row r="27" spans="1:9" ht="18" customHeight="1" x14ac:dyDescent="0.35">
      <c r="A27" s="27" t="s">
        <v>441</v>
      </c>
      <c r="B27" s="27" t="s">
        <v>27</v>
      </c>
      <c r="C27" s="28">
        <v>480</v>
      </c>
      <c r="D27" s="28">
        <v>615</v>
      </c>
      <c r="E27" s="28">
        <v>612</v>
      </c>
      <c r="F27" s="82">
        <v>488</v>
      </c>
      <c r="G27" s="82">
        <v>482</v>
      </c>
      <c r="H27" s="28">
        <v>468</v>
      </c>
      <c r="I27" s="13"/>
    </row>
    <row r="28" spans="1:9" ht="18" customHeight="1" x14ac:dyDescent="0.35">
      <c r="A28" s="20" t="s">
        <v>442</v>
      </c>
      <c r="B28" s="20" t="s">
        <v>56</v>
      </c>
      <c r="C28" s="28">
        <v>255</v>
      </c>
      <c r="D28" s="28">
        <v>319</v>
      </c>
      <c r="E28" s="28">
        <v>322</v>
      </c>
      <c r="F28" s="82">
        <v>234</v>
      </c>
      <c r="G28" s="82">
        <v>249</v>
      </c>
      <c r="H28" s="82">
        <v>245</v>
      </c>
      <c r="I28" s="13"/>
    </row>
    <row r="29" spans="1:9" ht="18" customHeight="1" x14ac:dyDescent="0.35">
      <c r="A29" s="27"/>
      <c r="B29" s="27" t="s">
        <v>29</v>
      </c>
      <c r="C29" s="28">
        <v>225</v>
      </c>
      <c r="D29" s="28">
        <v>296</v>
      </c>
      <c r="E29" s="28">
        <v>290</v>
      </c>
      <c r="F29" s="82">
        <v>254</v>
      </c>
      <c r="G29" s="82">
        <v>233</v>
      </c>
      <c r="H29" s="82">
        <v>223</v>
      </c>
      <c r="I29" s="13"/>
    </row>
    <row r="30" spans="1:9" ht="9.75" customHeight="1" x14ac:dyDescent="0.35">
      <c r="A30" s="27"/>
      <c r="B30" s="20"/>
      <c r="F30" s="82"/>
    </row>
    <row r="31" spans="1:9" ht="18" customHeight="1" x14ac:dyDescent="0.35">
      <c r="A31" s="27" t="s">
        <v>443</v>
      </c>
      <c r="B31" s="27" t="s">
        <v>27</v>
      </c>
      <c r="C31" s="28">
        <v>546</v>
      </c>
      <c r="D31" s="28">
        <v>543</v>
      </c>
      <c r="E31" s="28">
        <v>569</v>
      </c>
      <c r="F31" s="82">
        <v>416</v>
      </c>
      <c r="G31" s="82">
        <v>512</v>
      </c>
      <c r="H31" s="28">
        <v>455</v>
      </c>
    </row>
    <row r="32" spans="1:9" ht="18" customHeight="1" x14ac:dyDescent="0.35">
      <c r="A32" s="20" t="s">
        <v>444</v>
      </c>
      <c r="B32" s="20" t="s">
        <v>56</v>
      </c>
      <c r="C32" s="28">
        <v>281</v>
      </c>
      <c r="D32" s="28">
        <v>291</v>
      </c>
      <c r="E32" s="28">
        <v>301</v>
      </c>
      <c r="F32" s="82">
        <v>233</v>
      </c>
      <c r="G32" s="82">
        <v>272</v>
      </c>
      <c r="H32" s="82">
        <v>227</v>
      </c>
    </row>
    <row r="33" spans="1:9" ht="18" customHeight="1" x14ac:dyDescent="0.35">
      <c r="A33" s="27"/>
      <c r="B33" s="27" t="s">
        <v>29</v>
      </c>
      <c r="C33" s="28">
        <v>265</v>
      </c>
      <c r="D33" s="28">
        <v>252</v>
      </c>
      <c r="E33" s="28">
        <v>268</v>
      </c>
      <c r="F33" s="82">
        <v>183</v>
      </c>
      <c r="G33" s="82">
        <v>240</v>
      </c>
      <c r="H33" s="82">
        <v>228</v>
      </c>
      <c r="I33" s="14"/>
    </row>
    <row r="34" spans="1:9" ht="9.75" customHeight="1" x14ac:dyDescent="0.35">
      <c r="A34" s="27"/>
      <c r="B34" s="20"/>
      <c r="F34" s="82"/>
    </row>
    <row r="35" spans="1:9" ht="18" customHeight="1" x14ac:dyDescent="0.35">
      <c r="A35" s="27" t="s">
        <v>445</v>
      </c>
      <c r="B35" s="27" t="s">
        <v>27</v>
      </c>
      <c r="C35" s="28">
        <v>521</v>
      </c>
      <c r="D35" s="28">
        <v>551</v>
      </c>
      <c r="E35" s="28">
        <v>220</v>
      </c>
      <c r="F35" s="82">
        <v>520</v>
      </c>
      <c r="G35" s="82">
        <v>535</v>
      </c>
      <c r="H35" s="28">
        <v>456</v>
      </c>
    </row>
    <row r="36" spans="1:9" ht="18" customHeight="1" x14ac:dyDescent="0.35">
      <c r="A36" s="20" t="s">
        <v>446</v>
      </c>
      <c r="B36" s="20" t="s">
        <v>56</v>
      </c>
      <c r="C36" s="28">
        <v>268</v>
      </c>
      <c r="D36" s="28">
        <v>300</v>
      </c>
      <c r="E36" s="28">
        <v>113</v>
      </c>
      <c r="F36" s="82">
        <v>273</v>
      </c>
      <c r="G36" s="82">
        <v>282</v>
      </c>
      <c r="H36" s="82">
        <v>237</v>
      </c>
    </row>
    <row r="37" spans="1:9" ht="18" customHeight="1" x14ac:dyDescent="0.35">
      <c r="A37" s="27"/>
      <c r="B37" s="27" t="s">
        <v>29</v>
      </c>
      <c r="C37" s="28">
        <v>253</v>
      </c>
      <c r="D37" s="28">
        <v>251</v>
      </c>
      <c r="E37" s="28">
        <v>107</v>
      </c>
      <c r="F37" s="82">
        <v>247</v>
      </c>
      <c r="G37" s="82">
        <v>253</v>
      </c>
      <c r="H37" s="82">
        <v>219</v>
      </c>
      <c r="I37" s="14"/>
    </row>
    <row r="38" spans="1:9" ht="9.75" customHeight="1" x14ac:dyDescent="0.35">
      <c r="A38" s="27"/>
      <c r="B38" s="20"/>
      <c r="F38" s="82"/>
    </row>
    <row r="39" spans="1:9" ht="18" customHeight="1" x14ac:dyDescent="0.35">
      <c r="A39" s="27" t="s">
        <v>85</v>
      </c>
      <c r="B39" s="27" t="s">
        <v>27</v>
      </c>
      <c r="C39" s="28">
        <v>531</v>
      </c>
      <c r="D39" s="28">
        <v>544</v>
      </c>
      <c r="E39" s="28">
        <v>67</v>
      </c>
      <c r="F39" s="82">
        <v>490</v>
      </c>
      <c r="G39" s="82">
        <v>479</v>
      </c>
      <c r="H39" s="28">
        <v>438</v>
      </c>
      <c r="I39" s="13"/>
    </row>
    <row r="40" spans="1:9" ht="18" customHeight="1" x14ac:dyDescent="0.35">
      <c r="A40" s="20" t="s">
        <v>85</v>
      </c>
      <c r="B40" s="20" t="s">
        <v>56</v>
      </c>
      <c r="C40" s="28">
        <v>278</v>
      </c>
      <c r="D40" s="28">
        <v>277</v>
      </c>
      <c r="E40" s="28">
        <v>35</v>
      </c>
      <c r="F40" s="82">
        <v>261</v>
      </c>
      <c r="G40" s="82">
        <v>250</v>
      </c>
      <c r="H40" s="82">
        <v>204</v>
      </c>
      <c r="I40" s="13"/>
    </row>
    <row r="41" spans="1:9" ht="18" customHeight="1" x14ac:dyDescent="0.35">
      <c r="A41" s="27"/>
      <c r="B41" s="27" t="s">
        <v>29</v>
      </c>
      <c r="C41" s="28">
        <v>253</v>
      </c>
      <c r="D41" s="28">
        <v>267</v>
      </c>
      <c r="E41" s="28">
        <v>32</v>
      </c>
      <c r="F41" s="82">
        <v>229</v>
      </c>
      <c r="G41" s="82">
        <v>229</v>
      </c>
      <c r="H41" s="82">
        <v>234</v>
      </c>
      <c r="I41" s="13"/>
    </row>
    <row r="42" spans="1:9" ht="9.75" customHeight="1" x14ac:dyDescent="0.35">
      <c r="A42" s="27"/>
      <c r="B42" s="20"/>
      <c r="F42" s="82"/>
    </row>
    <row r="43" spans="1:9" ht="18" customHeight="1" x14ac:dyDescent="0.35">
      <c r="A43" s="27" t="s">
        <v>447</v>
      </c>
      <c r="B43" s="27" t="s">
        <v>27</v>
      </c>
      <c r="C43" s="28">
        <v>534</v>
      </c>
      <c r="D43" s="28">
        <v>528</v>
      </c>
      <c r="E43" s="28">
        <v>250</v>
      </c>
      <c r="F43" s="82">
        <v>551</v>
      </c>
      <c r="G43" s="82">
        <v>579</v>
      </c>
      <c r="H43" s="28">
        <v>458</v>
      </c>
    </row>
    <row r="44" spans="1:9" ht="18" customHeight="1" x14ac:dyDescent="0.35">
      <c r="A44" s="20" t="s">
        <v>448</v>
      </c>
      <c r="B44" s="20" t="s">
        <v>56</v>
      </c>
      <c r="C44" s="28">
        <v>280</v>
      </c>
      <c r="D44" s="28">
        <v>259</v>
      </c>
      <c r="E44" s="28">
        <v>131</v>
      </c>
      <c r="F44" s="82">
        <v>269</v>
      </c>
      <c r="G44" s="82">
        <v>296</v>
      </c>
      <c r="H44" s="82">
        <v>234</v>
      </c>
    </row>
    <row r="45" spans="1:9" ht="18" customHeight="1" x14ac:dyDescent="0.35">
      <c r="A45" s="27"/>
      <c r="B45" s="27" t="s">
        <v>29</v>
      </c>
      <c r="C45" s="28">
        <v>254</v>
      </c>
      <c r="D45" s="28">
        <v>269</v>
      </c>
      <c r="E45" s="28">
        <v>119</v>
      </c>
      <c r="F45" s="82">
        <v>282</v>
      </c>
      <c r="G45" s="82">
        <v>283</v>
      </c>
      <c r="H45" s="82">
        <v>224</v>
      </c>
      <c r="I45" s="14"/>
    </row>
    <row r="46" spans="1:9" ht="9.75" customHeight="1" x14ac:dyDescent="0.35">
      <c r="A46" s="27"/>
      <c r="B46" s="20"/>
      <c r="F46" s="82"/>
    </row>
    <row r="47" spans="1:9" ht="18" customHeight="1" x14ac:dyDescent="0.35">
      <c r="A47" s="27" t="s">
        <v>449</v>
      </c>
      <c r="B47" s="27" t="s">
        <v>27</v>
      </c>
      <c r="C47" s="28">
        <v>482</v>
      </c>
      <c r="D47" s="28">
        <v>550</v>
      </c>
      <c r="E47" s="28">
        <v>1215</v>
      </c>
      <c r="F47" s="82">
        <v>517</v>
      </c>
      <c r="G47" s="82">
        <v>567</v>
      </c>
      <c r="H47" s="28">
        <v>341</v>
      </c>
    </row>
    <row r="48" spans="1:9" ht="18" customHeight="1" x14ac:dyDescent="0.35">
      <c r="A48" s="20" t="s">
        <v>449</v>
      </c>
      <c r="B48" s="20" t="s">
        <v>56</v>
      </c>
      <c r="C48" s="28">
        <v>258</v>
      </c>
      <c r="D48" s="28">
        <v>284</v>
      </c>
      <c r="E48" s="28">
        <v>611</v>
      </c>
      <c r="F48" s="82">
        <v>271</v>
      </c>
      <c r="G48" s="82">
        <v>294</v>
      </c>
      <c r="H48" s="82">
        <v>185</v>
      </c>
    </row>
    <row r="49" spans="1:9" ht="18" customHeight="1" x14ac:dyDescent="0.35">
      <c r="A49" s="27"/>
      <c r="B49" s="27" t="s">
        <v>29</v>
      </c>
      <c r="C49" s="28">
        <v>224</v>
      </c>
      <c r="D49" s="28">
        <v>266</v>
      </c>
      <c r="E49" s="28">
        <v>604</v>
      </c>
      <c r="F49" s="82">
        <v>246</v>
      </c>
      <c r="G49" s="82">
        <v>273</v>
      </c>
      <c r="H49" s="82">
        <v>156</v>
      </c>
      <c r="I49" s="14"/>
    </row>
    <row r="50" spans="1:9" ht="9.75" customHeight="1" x14ac:dyDescent="0.35">
      <c r="A50" s="27"/>
      <c r="B50" s="20"/>
      <c r="F50" s="82"/>
    </row>
    <row r="51" spans="1:9" ht="18" customHeight="1" x14ac:dyDescent="0.35">
      <c r="A51" s="27" t="s">
        <v>450</v>
      </c>
      <c r="B51" s="27" t="s">
        <v>27</v>
      </c>
      <c r="C51" s="28">
        <v>569</v>
      </c>
      <c r="D51" s="28">
        <v>564</v>
      </c>
      <c r="E51" s="28">
        <v>985</v>
      </c>
      <c r="F51" s="82">
        <v>469</v>
      </c>
      <c r="G51" s="82">
        <v>467</v>
      </c>
      <c r="H51" s="28">
        <v>445</v>
      </c>
      <c r="I51" s="13"/>
    </row>
    <row r="52" spans="1:9" ht="18" customHeight="1" x14ac:dyDescent="0.35">
      <c r="A52" s="20" t="s">
        <v>451</v>
      </c>
      <c r="B52" s="20" t="s">
        <v>56</v>
      </c>
      <c r="C52" s="28">
        <v>299</v>
      </c>
      <c r="D52" s="28">
        <v>303</v>
      </c>
      <c r="E52" s="28">
        <v>516</v>
      </c>
      <c r="F52" s="82">
        <v>231</v>
      </c>
      <c r="G52" s="82">
        <v>244</v>
      </c>
      <c r="H52" s="82">
        <v>236</v>
      </c>
      <c r="I52" s="13"/>
    </row>
    <row r="53" spans="1:9" ht="18" customHeight="1" x14ac:dyDescent="0.35">
      <c r="A53" s="27"/>
      <c r="B53" s="27" t="s">
        <v>29</v>
      </c>
      <c r="C53" s="28">
        <v>270</v>
      </c>
      <c r="D53" s="28">
        <v>261</v>
      </c>
      <c r="E53" s="28">
        <v>469</v>
      </c>
      <c r="F53" s="82">
        <v>238</v>
      </c>
      <c r="G53" s="82">
        <v>223</v>
      </c>
      <c r="H53" s="82">
        <v>209</v>
      </c>
      <c r="I53" s="13"/>
    </row>
    <row r="54" spans="1:9" ht="5.25" customHeight="1" x14ac:dyDescent="0.3">
      <c r="A54" s="42"/>
      <c r="B54" s="42"/>
      <c r="F54" s="76"/>
      <c r="G54" s="76"/>
      <c r="H54" s="76"/>
    </row>
    <row r="55" spans="1:9" ht="7.5" customHeight="1" x14ac:dyDescent="0.3">
      <c r="A55" s="40"/>
      <c r="B55" s="40"/>
      <c r="C55" s="313"/>
      <c r="D55" s="313"/>
      <c r="E55" s="313"/>
    </row>
    <row r="56" spans="1:9" ht="18" customHeight="1" x14ac:dyDescent="0.3">
      <c r="A56" s="45" t="s">
        <v>33</v>
      </c>
      <c r="B56" s="32" t="s">
        <v>57</v>
      </c>
      <c r="C56" s="470">
        <v>6178</v>
      </c>
      <c r="D56" s="470">
        <v>6498</v>
      </c>
      <c r="E56" s="470">
        <v>6751</v>
      </c>
      <c r="F56" s="470">
        <v>6254</v>
      </c>
      <c r="G56" s="470">
        <v>6290</v>
      </c>
      <c r="H56" s="470">
        <v>5359</v>
      </c>
      <c r="I56" s="13"/>
    </row>
    <row r="57" spans="1:9" ht="18" customHeight="1" x14ac:dyDescent="0.3">
      <c r="A57" s="32" t="s">
        <v>35</v>
      </c>
      <c r="B57" s="45" t="s">
        <v>36</v>
      </c>
      <c r="C57" s="469">
        <v>3186</v>
      </c>
      <c r="D57" s="469">
        <v>3391</v>
      </c>
      <c r="E57" s="469">
        <v>3493</v>
      </c>
      <c r="F57" s="469">
        <v>3263</v>
      </c>
      <c r="G57" s="469">
        <v>3273</v>
      </c>
      <c r="H57" s="469">
        <v>2757</v>
      </c>
      <c r="I57" s="8"/>
    </row>
    <row r="58" spans="1:9" ht="18" customHeight="1" x14ac:dyDescent="0.35">
      <c r="A58" s="22"/>
      <c r="B58" s="45" t="s">
        <v>37</v>
      </c>
      <c r="C58" s="470">
        <v>2992</v>
      </c>
      <c r="D58" s="470">
        <v>3107</v>
      </c>
      <c r="E58" s="470">
        <v>3258</v>
      </c>
      <c r="F58" s="470">
        <v>2991</v>
      </c>
      <c r="G58" s="470">
        <v>3017</v>
      </c>
      <c r="H58" s="470">
        <v>2602</v>
      </c>
      <c r="I58" s="8"/>
    </row>
    <row r="59" spans="1:9" ht="5.25" customHeight="1" x14ac:dyDescent="0.3">
      <c r="A59" s="9"/>
      <c r="B59" s="9"/>
      <c r="C59" s="16"/>
      <c r="D59" s="16"/>
      <c r="E59" s="16"/>
      <c r="F59" s="16"/>
      <c r="G59" s="43"/>
      <c r="H59" s="43"/>
      <c r="I59" s="8"/>
    </row>
    <row r="60" spans="1:9" ht="8.25" customHeight="1" x14ac:dyDescent="0.3"/>
    <row r="61" spans="1:9" ht="15" customHeight="1" x14ac:dyDescent="0.3">
      <c r="A61" s="6"/>
      <c r="B61" s="2"/>
      <c r="C61" s="1"/>
      <c r="D61" s="1"/>
      <c r="E61" s="3"/>
      <c r="F61" s="1"/>
      <c r="G61" s="34"/>
      <c r="H61" s="34" t="s">
        <v>38</v>
      </c>
    </row>
    <row r="62" spans="1:9" ht="15" customHeight="1" x14ac:dyDescent="0.3">
      <c r="A62" s="6"/>
      <c r="B62" s="6"/>
      <c r="C62" s="7"/>
      <c r="D62" s="7"/>
      <c r="E62" s="7"/>
      <c r="F62" s="7"/>
      <c r="G62" s="35"/>
      <c r="H62" s="35" t="s">
        <v>39</v>
      </c>
    </row>
  </sheetData>
  <sheetProtection selectLockedCells="1" selectUnlockedCells="1"/>
  <mergeCells count="1">
    <mergeCell ref="C4:H4"/>
  </mergeCells>
  <pageMargins left="0.7" right="0.7" top="0.5" bottom="0.5" header="0.3" footer="0.3"/>
  <pageSetup paperSize="9" scale="78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I65"/>
  <sheetViews>
    <sheetView view="pageBreakPreview" zoomScale="90" zoomScaleNormal="100" zoomScaleSheetLayoutView="90" workbookViewId="0">
      <selection activeCell="B23" sqref="B23"/>
    </sheetView>
  </sheetViews>
  <sheetFormatPr defaultColWidth="11.44140625" defaultRowHeight="15.6" x14ac:dyDescent="0.3"/>
  <cols>
    <col min="1" max="1" width="9.88671875" style="91" customWidth="1"/>
    <col min="2" max="2" width="91" style="91" customWidth="1"/>
    <col min="3" max="3" width="11.44140625" style="97" customWidth="1"/>
    <col min="4" max="16384" width="11.44140625" style="91"/>
  </cols>
  <sheetData>
    <row r="1" spans="1:8" x14ac:dyDescent="0.3">
      <c r="A1" s="88" t="s">
        <v>0</v>
      </c>
      <c r="B1" s="89" t="s">
        <v>1</v>
      </c>
      <c r="C1" s="90" t="s">
        <v>2</v>
      </c>
    </row>
    <row r="2" spans="1:8" x14ac:dyDescent="0.3">
      <c r="A2" s="92" t="s">
        <v>3</v>
      </c>
      <c r="B2" s="93" t="s">
        <v>4</v>
      </c>
      <c r="C2" s="94" t="s">
        <v>5</v>
      </c>
    </row>
    <row r="3" spans="1:8" ht="7.5" customHeight="1" x14ac:dyDescent="0.3">
      <c r="A3" s="95"/>
      <c r="B3" s="96"/>
    </row>
    <row r="4" spans="1:8" ht="17.25" customHeight="1" x14ac:dyDescent="0.3">
      <c r="A4" s="98">
        <v>2.1</v>
      </c>
      <c r="B4" s="88" t="s">
        <v>86</v>
      </c>
      <c r="C4" s="99"/>
      <c r="D4" s="100"/>
      <c r="E4" s="101"/>
      <c r="F4" s="101"/>
      <c r="G4" s="101"/>
      <c r="H4" s="101"/>
    </row>
    <row r="5" spans="1:8" ht="17.25" customHeight="1" x14ac:dyDescent="0.3">
      <c r="A5" s="102"/>
      <c r="B5" s="103" t="s">
        <v>87</v>
      </c>
      <c r="C5" s="104">
        <v>50</v>
      </c>
      <c r="D5" s="100"/>
      <c r="E5" s="105"/>
      <c r="F5" s="105"/>
      <c r="G5" s="105"/>
      <c r="H5" s="105"/>
    </row>
    <row r="6" spans="1:8" ht="11.25" customHeight="1" x14ac:dyDescent="0.3">
      <c r="C6" s="106"/>
    </row>
    <row r="7" spans="1:8" ht="17.25" customHeight="1" x14ac:dyDescent="0.3">
      <c r="A7" s="98">
        <v>2.2000000000000002</v>
      </c>
      <c r="B7" s="88" t="s">
        <v>88</v>
      </c>
      <c r="C7" s="99"/>
      <c r="D7" s="100"/>
      <c r="E7" s="101"/>
      <c r="F7" s="101"/>
      <c r="G7" s="101"/>
      <c r="H7" s="101"/>
    </row>
    <row r="8" spans="1:8" ht="17.25" customHeight="1" x14ac:dyDescent="0.3">
      <c r="A8" s="102"/>
      <c r="B8" s="103" t="s">
        <v>89</v>
      </c>
      <c r="C8" s="104">
        <v>51</v>
      </c>
      <c r="D8" s="100"/>
      <c r="E8" s="105"/>
      <c r="F8" s="105"/>
      <c r="G8" s="105"/>
      <c r="H8" s="105"/>
    </row>
    <row r="9" spans="1:8" ht="11.25" customHeight="1" x14ac:dyDescent="0.3">
      <c r="C9" s="106"/>
    </row>
    <row r="10" spans="1:8" ht="17.25" customHeight="1" x14ac:dyDescent="0.3">
      <c r="A10" s="98">
        <v>2.2999999999999998</v>
      </c>
      <c r="B10" s="88" t="s">
        <v>90</v>
      </c>
      <c r="C10" s="99"/>
      <c r="D10" s="100"/>
      <c r="E10" s="101"/>
      <c r="F10" s="101"/>
      <c r="G10" s="101"/>
      <c r="H10" s="101"/>
    </row>
    <row r="11" spans="1:8" ht="17.25" customHeight="1" x14ac:dyDescent="0.3">
      <c r="A11" s="102"/>
      <c r="B11" s="103" t="s">
        <v>91</v>
      </c>
      <c r="C11" s="104"/>
      <c r="D11" s="100"/>
      <c r="E11" s="105"/>
      <c r="F11" s="105"/>
      <c r="G11" s="105"/>
      <c r="H11" s="105"/>
    </row>
    <row r="12" spans="1:8" ht="17.25" customHeight="1" x14ac:dyDescent="0.3">
      <c r="B12" s="91" t="s">
        <v>10</v>
      </c>
      <c r="C12" s="106">
        <v>52</v>
      </c>
    </row>
    <row r="13" spans="1:8" ht="17.25" customHeight="1" x14ac:dyDescent="0.3">
      <c r="B13" s="91" t="s">
        <v>11</v>
      </c>
      <c r="C13" s="106">
        <v>53</v>
      </c>
    </row>
    <row r="14" spans="1:8" ht="17.25" customHeight="1" x14ac:dyDescent="0.3">
      <c r="B14" s="91" t="s">
        <v>12</v>
      </c>
      <c r="C14" s="106">
        <v>54</v>
      </c>
    </row>
    <row r="15" spans="1:8" ht="17.25" customHeight="1" x14ac:dyDescent="0.3">
      <c r="B15" s="91" t="s">
        <v>13</v>
      </c>
      <c r="C15" s="106">
        <v>55</v>
      </c>
    </row>
    <row r="16" spans="1:8" ht="11.25" customHeight="1" x14ac:dyDescent="0.3">
      <c r="C16" s="106"/>
    </row>
    <row r="17" spans="1:9" ht="17.25" customHeight="1" x14ac:dyDescent="0.3">
      <c r="A17" s="98">
        <v>2.4</v>
      </c>
      <c r="B17" s="88" t="s">
        <v>92</v>
      </c>
      <c r="C17" s="107"/>
      <c r="D17" s="108"/>
      <c r="E17" s="108"/>
      <c r="F17" s="108"/>
      <c r="G17" s="108"/>
      <c r="H17" s="108"/>
      <c r="I17" s="108"/>
    </row>
    <row r="18" spans="1:9" ht="17.25" customHeight="1" x14ac:dyDescent="0.3">
      <c r="A18" s="102"/>
      <c r="B18" s="103" t="s">
        <v>93</v>
      </c>
      <c r="C18" s="109" t="s">
        <v>94</v>
      </c>
      <c r="D18" s="110"/>
      <c r="E18" s="110"/>
      <c r="F18" s="110"/>
      <c r="G18" s="110"/>
      <c r="H18" s="110"/>
      <c r="I18" s="110"/>
    </row>
    <row r="19" spans="1:9" ht="11.25" customHeight="1" x14ac:dyDescent="0.3">
      <c r="C19" s="106"/>
    </row>
    <row r="20" spans="1:9" ht="17.25" customHeight="1" x14ac:dyDescent="0.3">
      <c r="A20" s="98">
        <v>2.5</v>
      </c>
      <c r="B20" s="88" t="s">
        <v>95</v>
      </c>
      <c r="C20" s="106"/>
      <c r="D20" s="111"/>
      <c r="E20" s="101"/>
      <c r="F20" s="101"/>
      <c r="G20" s="101"/>
      <c r="H20" s="101"/>
    </row>
    <row r="21" spans="1:9" ht="17.25" customHeight="1" x14ac:dyDescent="0.3">
      <c r="A21" s="102"/>
      <c r="B21" s="103" t="s">
        <v>96</v>
      </c>
      <c r="C21" s="106"/>
      <c r="D21" s="112"/>
      <c r="E21" s="105"/>
      <c r="F21" s="105"/>
      <c r="G21" s="105"/>
      <c r="H21" s="105"/>
    </row>
    <row r="22" spans="1:9" ht="17.25" customHeight="1" x14ac:dyDescent="0.3">
      <c r="A22" s="102"/>
      <c r="B22" s="113" t="s">
        <v>368</v>
      </c>
      <c r="C22" s="106">
        <v>58</v>
      </c>
      <c r="D22" s="100"/>
      <c r="E22" s="105"/>
      <c r="F22" s="105"/>
      <c r="G22" s="105"/>
      <c r="H22" s="105"/>
    </row>
    <row r="23" spans="1:9" ht="17.25" customHeight="1" x14ac:dyDescent="0.3">
      <c r="A23" s="102"/>
      <c r="B23" s="113" t="s">
        <v>369</v>
      </c>
      <c r="C23" s="106">
        <v>59</v>
      </c>
      <c r="D23" s="100"/>
      <c r="E23" s="105"/>
      <c r="F23" s="105"/>
      <c r="G23" s="105"/>
      <c r="H23" s="105"/>
    </row>
    <row r="24" spans="1:9" ht="17.25" customHeight="1" x14ac:dyDescent="0.3">
      <c r="A24" s="102"/>
      <c r="B24" s="113" t="s">
        <v>370</v>
      </c>
      <c r="C24" s="106">
        <v>60</v>
      </c>
      <c r="D24" s="100"/>
      <c r="E24" s="105"/>
      <c r="F24" s="105"/>
      <c r="G24" s="105"/>
      <c r="H24" s="105"/>
    </row>
    <row r="25" spans="1:9" ht="17.25" customHeight="1" x14ac:dyDescent="0.3">
      <c r="A25" s="102"/>
      <c r="B25" s="113" t="s">
        <v>371</v>
      </c>
      <c r="C25" s="106">
        <v>61</v>
      </c>
      <c r="D25" s="100"/>
      <c r="E25" s="105"/>
      <c r="F25" s="105"/>
      <c r="G25" s="105"/>
      <c r="H25" s="105"/>
    </row>
    <row r="26" spans="1:9" ht="17.25" customHeight="1" x14ac:dyDescent="0.3">
      <c r="A26" s="102"/>
      <c r="B26" s="113" t="s">
        <v>372</v>
      </c>
      <c r="C26" s="106">
        <v>62</v>
      </c>
      <c r="D26" s="100"/>
      <c r="E26" s="105"/>
      <c r="F26" s="105"/>
      <c r="G26" s="105"/>
      <c r="H26" s="105"/>
    </row>
    <row r="27" spans="1:9" ht="17.25" customHeight="1" x14ac:dyDescent="0.3">
      <c r="A27" s="102"/>
      <c r="B27" s="113" t="s">
        <v>373</v>
      </c>
      <c r="C27" s="106">
        <v>63</v>
      </c>
      <c r="D27" s="100"/>
      <c r="E27" s="105"/>
      <c r="F27" s="105"/>
      <c r="G27" s="105"/>
      <c r="H27" s="105"/>
    </row>
    <row r="28" spans="1:9" ht="11.25" customHeight="1" x14ac:dyDescent="0.3">
      <c r="C28" s="106"/>
    </row>
    <row r="29" spans="1:9" ht="17.25" customHeight="1" x14ac:dyDescent="0.3">
      <c r="A29" s="98">
        <v>2.6</v>
      </c>
      <c r="B29" s="88" t="s">
        <v>97</v>
      </c>
      <c r="C29" s="99"/>
      <c r="D29" s="100"/>
      <c r="E29" s="101"/>
      <c r="F29" s="101"/>
      <c r="G29" s="101"/>
      <c r="H29" s="101"/>
    </row>
    <row r="30" spans="1:9" ht="17.25" customHeight="1" x14ac:dyDescent="0.3">
      <c r="A30" s="102"/>
      <c r="B30" s="103" t="s">
        <v>98</v>
      </c>
      <c r="C30" s="104">
        <v>64</v>
      </c>
      <c r="D30" s="100"/>
      <c r="E30" s="105"/>
      <c r="F30" s="105"/>
      <c r="G30" s="105"/>
      <c r="H30" s="105"/>
    </row>
    <row r="31" spans="1:9" ht="11.25" customHeight="1" x14ac:dyDescent="0.3">
      <c r="C31" s="106"/>
    </row>
    <row r="32" spans="1:9" ht="17.25" customHeight="1" x14ac:dyDescent="0.3">
      <c r="A32" s="98">
        <v>2.7</v>
      </c>
      <c r="B32" s="88" t="s">
        <v>99</v>
      </c>
      <c r="C32" s="99"/>
      <c r="D32" s="108"/>
      <c r="E32" s="101"/>
      <c r="F32" s="101"/>
      <c r="G32" s="101"/>
      <c r="H32" s="101"/>
    </row>
    <row r="33" spans="1:8" ht="17.25" customHeight="1" x14ac:dyDescent="0.3">
      <c r="A33" s="102"/>
      <c r="B33" s="103" t="s">
        <v>100</v>
      </c>
      <c r="C33" s="104"/>
      <c r="D33" s="110"/>
      <c r="E33" s="105"/>
      <c r="F33" s="105"/>
      <c r="G33" s="105"/>
      <c r="H33" s="105"/>
    </row>
    <row r="34" spans="1:8" ht="17.25" customHeight="1" x14ac:dyDescent="0.3">
      <c r="B34" s="91" t="s">
        <v>14</v>
      </c>
      <c r="C34" s="106">
        <v>65</v>
      </c>
    </row>
    <row r="35" spans="1:8" ht="17.25" customHeight="1" x14ac:dyDescent="0.3">
      <c r="B35" s="91" t="s">
        <v>15</v>
      </c>
      <c r="C35" s="106">
        <v>66</v>
      </c>
    </row>
    <row r="36" spans="1:8" ht="17.25" customHeight="1" x14ac:dyDescent="0.3">
      <c r="B36" s="91" t="s">
        <v>16</v>
      </c>
      <c r="C36" s="106">
        <v>67</v>
      </c>
    </row>
    <row r="37" spans="1:8" ht="17.25" customHeight="1" x14ac:dyDescent="0.3">
      <c r="B37" s="91" t="s">
        <v>17</v>
      </c>
      <c r="C37" s="106">
        <v>68</v>
      </c>
    </row>
    <row r="38" spans="1:8" ht="11.25" customHeight="1" x14ac:dyDescent="0.3">
      <c r="C38" s="106"/>
    </row>
    <row r="39" spans="1:8" ht="17.25" customHeight="1" x14ac:dyDescent="0.3">
      <c r="A39" s="98">
        <v>2.8</v>
      </c>
      <c r="B39" s="88" t="s">
        <v>101</v>
      </c>
      <c r="C39" s="99"/>
      <c r="D39" s="100"/>
      <c r="E39" s="101"/>
      <c r="F39" s="101"/>
      <c r="G39" s="101"/>
      <c r="H39" s="101"/>
    </row>
    <row r="40" spans="1:8" ht="17.25" customHeight="1" x14ac:dyDescent="0.3">
      <c r="A40" s="102"/>
      <c r="B40" s="103" t="s">
        <v>102</v>
      </c>
      <c r="C40" s="104">
        <v>69</v>
      </c>
      <c r="D40" s="100"/>
      <c r="E40" s="105"/>
      <c r="F40" s="105"/>
      <c r="G40" s="105"/>
      <c r="H40" s="105"/>
    </row>
    <row r="41" spans="1:8" ht="11.25" customHeight="1" x14ac:dyDescent="0.3">
      <c r="C41" s="106"/>
    </row>
    <row r="42" spans="1:8" ht="17.25" customHeight="1" x14ac:dyDescent="0.3">
      <c r="A42" s="98">
        <v>2.9</v>
      </c>
      <c r="B42" s="88" t="s">
        <v>103</v>
      </c>
      <c r="C42" s="106"/>
      <c r="D42" s="114"/>
      <c r="E42" s="101"/>
      <c r="F42" s="101"/>
      <c r="G42" s="101"/>
      <c r="H42" s="101"/>
    </row>
    <row r="43" spans="1:8" ht="17.25" customHeight="1" x14ac:dyDescent="0.3">
      <c r="A43" s="102"/>
      <c r="B43" s="103" t="s">
        <v>104</v>
      </c>
      <c r="C43" s="106">
        <v>70</v>
      </c>
      <c r="D43" s="112"/>
      <c r="E43" s="105"/>
      <c r="F43" s="105"/>
      <c r="G43" s="105"/>
      <c r="H43" s="105"/>
    </row>
    <row r="44" spans="1:8" ht="11.25" customHeight="1" x14ac:dyDescent="0.3">
      <c r="A44" s="115"/>
      <c r="B44" s="115"/>
      <c r="C44" s="116"/>
    </row>
    <row r="45" spans="1:8" ht="18" customHeight="1" x14ac:dyDescent="0.3">
      <c r="A45" s="117"/>
      <c r="B45" s="88"/>
      <c r="C45" s="106"/>
      <c r="D45" s="100"/>
      <c r="E45" s="101"/>
      <c r="F45" s="101"/>
      <c r="G45" s="101"/>
      <c r="H45" s="101"/>
    </row>
    <row r="46" spans="1:8" s="96" customFormat="1" ht="18" customHeight="1" x14ac:dyDescent="0.3">
      <c r="A46" s="118"/>
      <c r="B46" s="103"/>
      <c r="C46" s="119"/>
      <c r="D46" s="105"/>
      <c r="E46" s="105"/>
      <c r="F46" s="105"/>
      <c r="G46" s="105"/>
      <c r="H46" s="105"/>
    </row>
    <row r="47" spans="1:8" ht="18" customHeight="1" x14ac:dyDescent="0.3">
      <c r="A47" s="120"/>
    </row>
    <row r="48" spans="1:8" ht="18" customHeight="1" x14ac:dyDescent="0.3">
      <c r="A48" s="120"/>
    </row>
    <row r="49" spans="1:8" ht="18" customHeight="1" x14ac:dyDescent="0.3">
      <c r="A49" s="120"/>
    </row>
    <row r="50" spans="1:8" ht="18" customHeight="1" x14ac:dyDescent="0.3">
      <c r="A50" s="120"/>
    </row>
    <row r="51" spans="1:8" ht="18" customHeight="1" x14ac:dyDescent="0.3">
      <c r="A51" s="120"/>
    </row>
    <row r="52" spans="1:8" ht="18" customHeight="1" x14ac:dyDescent="0.3">
      <c r="A52" s="121"/>
      <c r="B52" s="88"/>
      <c r="C52" s="106"/>
      <c r="D52" s="100"/>
      <c r="E52" s="101"/>
      <c r="F52" s="101"/>
      <c r="G52" s="101"/>
      <c r="H52" s="101"/>
    </row>
    <row r="53" spans="1:8" ht="18" customHeight="1" x14ac:dyDescent="0.3">
      <c r="A53" s="122"/>
      <c r="B53" s="103"/>
      <c r="C53" s="106"/>
      <c r="D53" s="100"/>
      <c r="E53" s="105"/>
      <c r="F53" s="105"/>
      <c r="G53" s="105"/>
      <c r="H53" s="105"/>
    </row>
    <row r="54" spans="1:8" ht="18" customHeight="1" x14ac:dyDescent="0.3">
      <c r="A54" s="120"/>
    </row>
    <row r="55" spans="1:8" ht="18" customHeight="1" x14ac:dyDescent="0.3">
      <c r="A55" s="120"/>
    </row>
    <row r="56" spans="1:8" x14ac:dyDescent="0.3">
      <c r="A56" s="120"/>
    </row>
    <row r="57" spans="1:8" x14ac:dyDescent="0.3">
      <c r="A57" s="120"/>
    </row>
    <row r="58" spans="1:8" x14ac:dyDescent="0.3">
      <c r="A58" s="120"/>
    </row>
    <row r="59" spans="1:8" x14ac:dyDescent="0.3">
      <c r="A59" s="120"/>
    </row>
    <row r="60" spans="1:8" x14ac:dyDescent="0.3">
      <c r="A60" s="120"/>
    </row>
    <row r="61" spans="1:8" x14ac:dyDescent="0.3">
      <c r="A61" s="120"/>
    </row>
    <row r="62" spans="1:8" x14ac:dyDescent="0.3">
      <c r="A62" s="120"/>
    </row>
    <row r="63" spans="1:8" x14ac:dyDescent="0.3">
      <c r="A63" s="120"/>
    </row>
    <row r="64" spans="1:8" x14ac:dyDescent="0.3">
      <c r="A64" s="120"/>
    </row>
    <row r="65" spans="1:1" x14ac:dyDescent="0.3">
      <c r="A65" s="120"/>
    </row>
  </sheetData>
  <pageMargins left="0.7" right="0.7" top="0.75" bottom="0.75" header="0.3" footer="0.3"/>
  <pageSetup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J45"/>
  <sheetViews>
    <sheetView view="pageBreakPreview" zoomScale="90" zoomScaleNormal="100" zoomScaleSheetLayoutView="90" workbookViewId="0">
      <selection activeCell="G24" sqref="G24:G26"/>
    </sheetView>
  </sheetViews>
  <sheetFormatPr defaultColWidth="11.44140625" defaultRowHeight="15.6" x14ac:dyDescent="0.3"/>
  <cols>
    <col min="1" max="1" width="20.88671875" style="336" customWidth="1"/>
    <col min="2" max="2" width="23.44140625" style="336" customWidth="1"/>
    <col min="3" max="8" width="11" style="350" customWidth="1"/>
    <col min="9" max="16384" width="11.44140625" style="336"/>
  </cols>
  <sheetData>
    <row r="1" spans="1:10" ht="20.25" customHeight="1" x14ac:dyDescent="0.35">
      <c r="A1" s="332" t="s">
        <v>105</v>
      </c>
      <c r="B1" s="333" t="s">
        <v>86</v>
      </c>
      <c r="C1" s="334"/>
      <c r="D1" s="335"/>
      <c r="E1" s="335"/>
      <c r="F1" s="335"/>
      <c r="G1" s="335"/>
      <c r="H1" s="335"/>
    </row>
    <row r="2" spans="1:10" ht="20.25" customHeight="1" x14ac:dyDescent="0.35">
      <c r="A2" s="337" t="s">
        <v>106</v>
      </c>
      <c r="B2" s="338" t="s">
        <v>87</v>
      </c>
      <c r="C2" s="334"/>
      <c r="D2" s="339"/>
      <c r="E2" s="339"/>
      <c r="F2" s="339"/>
      <c r="G2" s="339"/>
      <c r="H2" s="339"/>
    </row>
    <row r="3" spans="1:10" ht="20.25" customHeight="1" x14ac:dyDescent="0.35">
      <c r="A3" s="340"/>
      <c r="B3" s="340"/>
      <c r="C3" s="334"/>
      <c r="D3" s="334"/>
      <c r="E3" s="341"/>
      <c r="F3" s="526"/>
      <c r="G3" s="526"/>
      <c r="H3" s="336"/>
    </row>
    <row r="4" spans="1:10" ht="24.75" customHeight="1" x14ac:dyDescent="0.3">
      <c r="A4" s="342" t="s">
        <v>21</v>
      </c>
      <c r="B4" s="343" t="s">
        <v>22</v>
      </c>
      <c r="C4" s="527" t="s">
        <v>107</v>
      </c>
      <c r="D4" s="527"/>
      <c r="E4" s="527"/>
      <c r="F4" s="527"/>
      <c r="G4" s="527"/>
      <c r="H4" s="527"/>
    </row>
    <row r="5" spans="1:10" ht="24.75" customHeight="1" x14ac:dyDescent="0.3">
      <c r="A5" s="344" t="s">
        <v>24</v>
      </c>
      <c r="B5" s="345" t="s">
        <v>25</v>
      </c>
      <c r="C5" s="378">
        <v>2019</v>
      </c>
      <c r="D5" s="378">
        <v>2020</v>
      </c>
      <c r="E5" s="378">
        <v>2021</v>
      </c>
      <c r="F5" s="378">
        <v>2022</v>
      </c>
      <c r="G5" s="378">
        <v>2023</v>
      </c>
      <c r="H5" s="378">
        <v>2024</v>
      </c>
      <c r="J5" s="347"/>
    </row>
    <row r="6" spans="1:10" ht="7.5" customHeight="1" x14ac:dyDescent="0.35">
      <c r="A6" s="348"/>
      <c r="B6" s="340"/>
      <c r="C6" s="349"/>
      <c r="D6" s="349"/>
      <c r="E6" s="349"/>
    </row>
    <row r="7" spans="1:10" ht="21.75" customHeight="1" x14ac:dyDescent="0.3">
      <c r="A7" s="351" t="s">
        <v>26</v>
      </c>
      <c r="B7" s="351" t="s">
        <v>27</v>
      </c>
      <c r="C7" s="123">
        <f t="shared" ref="C7:H7" si="0">SUM(C8:C9)</f>
        <v>1361</v>
      </c>
      <c r="D7" s="123">
        <f t="shared" si="0"/>
        <v>1329</v>
      </c>
      <c r="E7" s="123">
        <f t="shared" si="0"/>
        <v>1398</v>
      </c>
      <c r="F7" s="124">
        <f t="shared" si="0"/>
        <v>1726</v>
      </c>
      <c r="G7" s="427">
        <f t="shared" si="0"/>
        <v>1500</v>
      </c>
      <c r="H7" s="124">
        <f t="shared" si="0"/>
        <v>1505</v>
      </c>
      <c r="I7" s="352"/>
    </row>
    <row r="8" spans="1:10" ht="21.75" customHeight="1" x14ac:dyDescent="0.3">
      <c r="A8" s="353"/>
      <c r="B8" s="351" t="s">
        <v>28</v>
      </c>
      <c r="C8" s="123">
        <v>737</v>
      </c>
      <c r="D8" s="123">
        <v>736</v>
      </c>
      <c r="E8" s="123">
        <v>768</v>
      </c>
      <c r="F8" s="125">
        <v>954</v>
      </c>
      <c r="G8" s="428">
        <v>787</v>
      </c>
      <c r="H8" s="125">
        <v>856</v>
      </c>
    </row>
    <row r="9" spans="1:10" ht="21.75" customHeight="1" x14ac:dyDescent="0.35">
      <c r="A9" s="354"/>
      <c r="B9" s="351" t="s">
        <v>29</v>
      </c>
      <c r="C9" s="123">
        <v>624</v>
      </c>
      <c r="D9" s="123">
        <v>593</v>
      </c>
      <c r="E9" s="123">
        <v>630</v>
      </c>
      <c r="F9" s="125">
        <v>772</v>
      </c>
      <c r="G9" s="428">
        <v>713</v>
      </c>
      <c r="H9" s="125">
        <v>649</v>
      </c>
    </row>
    <row r="10" spans="1:10" ht="21.75" customHeight="1" x14ac:dyDescent="0.35">
      <c r="A10" s="340"/>
      <c r="B10" s="338"/>
      <c r="C10" s="355"/>
      <c r="D10" s="355"/>
      <c r="E10" s="355"/>
      <c r="F10" s="125"/>
      <c r="G10" s="428"/>
      <c r="H10" s="125"/>
    </row>
    <row r="11" spans="1:10" ht="21.75" customHeight="1" x14ac:dyDescent="0.3">
      <c r="A11" s="351" t="s">
        <v>30</v>
      </c>
      <c r="B11" s="351" t="s">
        <v>27</v>
      </c>
      <c r="C11" s="123">
        <f t="shared" ref="C11:H11" si="1">SUM(C12:C13)</f>
        <v>237</v>
      </c>
      <c r="D11" s="123">
        <f t="shared" si="1"/>
        <v>283</v>
      </c>
      <c r="E11" s="123">
        <f t="shared" si="1"/>
        <v>266</v>
      </c>
      <c r="F11" s="124">
        <f t="shared" si="1"/>
        <v>379</v>
      </c>
      <c r="G11" s="427">
        <f t="shared" si="1"/>
        <v>308</v>
      </c>
      <c r="H11" s="124">
        <f t="shared" si="1"/>
        <v>327</v>
      </c>
    </row>
    <row r="12" spans="1:10" ht="21.75" customHeight="1" x14ac:dyDescent="0.3">
      <c r="A12" s="351"/>
      <c r="B12" s="351" t="s">
        <v>28</v>
      </c>
      <c r="C12" s="123">
        <v>131</v>
      </c>
      <c r="D12" s="123">
        <v>164</v>
      </c>
      <c r="E12" s="123">
        <v>148</v>
      </c>
      <c r="F12" s="125">
        <v>237</v>
      </c>
      <c r="G12" s="428">
        <v>161</v>
      </c>
      <c r="H12" s="125">
        <v>184</v>
      </c>
    </row>
    <row r="13" spans="1:10" ht="21.75" customHeight="1" x14ac:dyDescent="0.3">
      <c r="A13" s="351"/>
      <c r="B13" s="351" t="s">
        <v>29</v>
      </c>
      <c r="C13" s="123">
        <v>106</v>
      </c>
      <c r="D13" s="123">
        <v>119</v>
      </c>
      <c r="E13" s="123">
        <v>118</v>
      </c>
      <c r="F13" s="125">
        <v>142</v>
      </c>
      <c r="G13" s="428">
        <v>147</v>
      </c>
      <c r="H13" s="125">
        <v>143</v>
      </c>
    </row>
    <row r="14" spans="1:10" ht="21.75" customHeight="1" x14ac:dyDescent="0.3">
      <c r="A14" s="351"/>
      <c r="B14" s="338"/>
      <c r="C14" s="355"/>
      <c r="D14" s="355"/>
      <c r="E14" s="355"/>
      <c r="F14" s="125"/>
      <c r="G14" s="428"/>
      <c r="H14" s="125"/>
    </row>
    <row r="15" spans="1:10" ht="21.75" customHeight="1" x14ac:dyDescent="0.3">
      <c r="A15" s="351" t="s">
        <v>31</v>
      </c>
      <c r="B15" s="351" t="s">
        <v>27</v>
      </c>
      <c r="C15" s="123">
        <f t="shared" ref="C15:H15" si="2">SUM(C16:C17)</f>
        <v>139</v>
      </c>
      <c r="D15" s="123">
        <f t="shared" si="2"/>
        <v>108</v>
      </c>
      <c r="E15" s="123">
        <f t="shared" si="2"/>
        <v>170</v>
      </c>
      <c r="F15" s="124">
        <f t="shared" si="2"/>
        <v>181</v>
      </c>
      <c r="G15" s="427">
        <f t="shared" si="2"/>
        <v>160</v>
      </c>
      <c r="H15" s="124">
        <f t="shared" si="2"/>
        <v>98</v>
      </c>
    </row>
    <row r="16" spans="1:10" ht="21.75" customHeight="1" x14ac:dyDescent="0.3">
      <c r="A16" s="351"/>
      <c r="B16" s="351" t="s">
        <v>28</v>
      </c>
      <c r="C16" s="123">
        <v>86</v>
      </c>
      <c r="D16" s="123">
        <v>65</v>
      </c>
      <c r="E16" s="123">
        <v>92</v>
      </c>
      <c r="F16" s="125">
        <v>105</v>
      </c>
      <c r="G16" s="428">
        <v>94</v>
      </c>
      <c r="H16" s="125">
        <v>58</v>
      </c>
    </row>
    <row r="17" spans="1:10" ht="21.75" customHeight="1" x14ac:dyDescent="0.3">
      <c r="A17" s="351"/>
      <c r="B17" s="351" t="s">
        <v>29</v>
      </c>
      <c r="C17" s="123">
        <v>53</v>
      </c>
      <c r="D17" s="123">
        <v>43</v>
      </c>
      <c r="E17" s="123">
        <v>78</v>
      </c>
      <c r="F17" s="125">
        <v>76</v>
      </c>
      <c r="G17" s="428">
        <v>66</v>
      </c>
      <c r="H17" s="125">
        <v>40</v>
      </c>
    </row>
    <row r="18" spans="1:10" ht="21.75" customHeight="1" x14ac:dyDescent="0.3">
      <c r="A18" s="351"/>
      <c r="B18" s="351"/>
      <c r="C18" s="123"/>
      <c r="D18" s="123"/>
      <c r="E18" s="123"/>
      <c r="F18" s="125"/>
      <c r="G18" s="428"/>
      <c r="H18" s="125"/>
    </row>
    <row r="19" spans="1:10" ht="21.75" customHeight="1" x14ac:dyDescent="0.3">
      <c r="A19" s="351" t="s">
        <v>32</v>
      </c>
      <c r="B19" s="351" t="s">
        <v>27</v>
      </c>
      <c r="C19" s="123">
        <v>23</v>
      </c>
      <c r="D19" s="123">
        <f>SUM(D20:D21)</f>
        <v>32</v>
      </c>
      <c r="E19" s="123">
        <f>SUM(E20:E21)</f>
        <v>31</v>
      </c>
      <c r="F19" s="124">
        <f>SUM(F20:F21)</f>
        <v>36</v>
      </c>
      <c r="G19" s="427">
        <f t="shared" ref="G19:H19" si="3">SUM(G20:G21)</f>
        <v>35</v>
      </c>
      <c r="H19" s="124">
        <f t="shared" si="3"/>
        <v>44</v>
      </c>
    </row>
    <row r="20" spans="1:10" ht="21.75" customHeight="1" x14ac:dyDescent="0.3">
      <c r="A20" s="351"/>
      <c r="B20" s="351" t="s">
        <v>28</v>
      </c>
      <c r="C20" s="123">
        <v>11</v>
      </c>
      <c r="D20" s="123">
        <v>17</v>
      </c>
      <c r="E20" s="123">
        <v>17</v>
      </c>
      <c r="F20" s="125">
        <v>23</v>
      </c>
      <c r="G20" s="428">
        <v>25</v>
      </c>
      <c r="H20" s="125">
        <v>31</v>
      </c>
    </row>
    <row r="21" spans="1:10" ht="21.75" customHeight="1" x14ac:dyDescent="0.3">
      <c r="A21" s="353"/>
      <c r="B21" s="351" t="s">
        <v>29</v>
      </c>
      <c r="C21" s="123">
        <v>12</v>
      </c>
      <c r="D21" s="123">
        <v>15</v>
      </c>
      <c r="E21" s="123">
        <v>14</v>
      </c>
      <c r="F21" s="125">
        <v>13</v>
      </c>
      <c r="G21" s="428">
        <v>10</v>
      </c>
      <c r="H21" s="125">
        <v>13</v>
      </c>
    </row>
    <row r="22" spans="1:10" ht="7.5" customHeight="1" x14ac:dyDescent="0.35">
      <c r="A22" s="354"/>
      <c r="B22" s="356"/>
      <c r="C22" s="355"/>
      <c r="D22" s="355"/>
      <c r="E22" s="355"/>
      <c r="F22" s="357"/>
      <c r="G22" s="429"/>
      <c r="H22" s="357"/>
    </row>
    <row r="23" spans="1:10" ht="7.5" customHeight="1" x14ac:dyDescent="0.35">
      <c r="A23" s="358"/>
      <c r="B23" s="359"/>
      <c r="C23" s="360"/>
      <c r="D23" s="360"/>
      <c r="E23" s="360"/>
      <c r="G23" s="430"/>
    </row>
    <row r="24" spans="1:10" ht="21.75" customHeight="1" x14ac:dyDescent="0.3">
      <c r="A24" s="333" t="s">
        <v>33</v>
      </c>
      <c r="B24" s="361" t="s">
        <v>57</v>
      </c>
      <c r="C24" s="126">
        <f t="shared" ref="C24:H26" si="4">C7+C11+C15+C19</f>
        <v>1760</v>
      </c>
      <c r="D24" s="127">
        <f t="shared" si="4"/>
        <v>1752</v>
      </c>
      <c r="E24" s="127">
        <f t="shared" si="4"/>
        <v>1865</v>
      </c>
      <c r="F24" s="127">
        <f t="shared" si="4"/>
        <v>2322</v>
      </c>
      <c r="G24" s="127">
        <f t="shared" si="4"/>
        <v>2003</v>
      </c>
      <c r="H24" s="127">
        <f t="shared" si="4"/>
        <v>1974</v>
      </c>
    </row>
    <row r="25" spans="1:10" ht="21.75" customHeight="1" x14ac:dyDescent="0.3">
      <c r="A25" s="361" t="s">
        <v>35</v>
      </c>
      <c r="B25" s="333" t="s">
        <v>36</v>
      </c>
      <c r="C25" s="126">
        <f t="shared" si="4"/>
        <v>965</v>
      </c>
      <c r="D25" s="127">
        <f t="shared" si="4"/>
        <v>982</v>
      </c>
      <c r="E25" s="127">
        <f t="shared" si="4"/>
        <v>1025</v>
      </c>
      <c r="F25" s="127">
        <f t="shared" si="4"/>
        <v>1319</v>
      </c>
      <c r="G25" s="127">
        <f t="shared" si="4"/>
        <v>1067</v>
      </c>
      <c r="H25" s="127">
        <f t="shared" si="4"/>
        <v>1129</v>
      </c>
      <c r="J25" s="362"/>
    </row>
    <row r="26" spans="1:10" ht="21.75" customHeight="1" x14ac:dyDescent="0.3">
      <c r="B26" s="333" t="s">
        <v>37</v>
      </c>
      <c r="C26" s="126">
        <f t="shared" si="4"/>
        <v>795</v>
      </c>
      <c r="D26" s="127">
        <f t="shared" si="4"/>
        <v>770</v>
      </c>
      <c r="E26" s="127">
        <f t="shared" si="4"/>
        <v>840</v>
      </c>
      <c r="F26" s="127">
        <f t="shared" si="4"/>
        <v>1003</v>
      </c>
      <c r="G26" s="127">
        <f t="shared" si="4"/>
        <v>936</v>
      </c>
      <c r="H26" s="127">
        <f t="shared" si="4"/>
        <v>845</v>
      </c>
      <c r="J26" s="362"/>
    </row>
    <row r="27" spans="1:10" ht="7.5" customHeight="1" x14ac:dyDescent="0.3">
      <c r="A27" s="363"/>
      <c r="B27" s="364"/>
      <c r="C27" s="128"/>
      <c r="D27" s="128"/>
      <c r="E27" s="128"/>
      <c r="F27" s="128"/>
      <c r="G27" s="128"/>
      <c r="H27" s="128"/>
    </row>
    <row r="28" spans="1:10" ht="21.75" customHeight="1" x14ac:dyDescent="0.3">
      <c r="A28" s="365"/>
      <c r="C28" s="129"/>
      <c r="D28" s="129"/>
      <c r="E28" s="129"/>
      <c r="F28" s="129"/>
      <c r="G28" s="129"/>
      <c r="H28" s="129"/>
    </row>
    <row r="29" spans="1:10" ht="21.75" customHeight="1" x14ac:dyDescent="0.3">
      <c r="A29" s="365"/>
      <c r="B29" s="366"/>
      <c r="C29" s="336"/>
      <c r="D29" s="336"/>
      <c r="E29" s="367"/>
      <c r="F29" s="336"/>
      <c r="G29" s="368"/>
      <c r="H29" s="368" t="s">
        <v>38</v>
      </c>
    </row>
    <row r="30" spans="1:10" ht="21.75" customHeight="1" x14ac:dyDescent="0.3">
      <c r="A30" s="365"/>
      <c r="B30" s="365"/>
      <c r="C30" s="130"/>
      <c r="D30" s="130"/>
      <c r="E30" s="130"/>
      <c r="F30" s="130"/>
      <c r="G30" s="369"/>
      <c r="H30" s="369" t="s">
        <v>39</v>
      </c>
    </row>
    <row r="31" spans="1:10" ht="15" customHeight="1" x14ac:dyDescent="0.3">
      <c r="A31" s="365"/>
      <c r="B31" s="365"/>
      <c r="C31" s="130"/>
      <c r="D31" s="130"/>
      <c r="E31" s="130"/>
      <c r="F31" s="130"/>
      <c r="G31" s="130"/>
      <c r="H31" s="130"/>
    </row>
    <row r="32" spans="1:10" ht="15" customHeight="1" x14ac:dyDescent="0.3">
      <c r="A32" s="365"/>
      <c r="B32" s="365"/>
      <c r="C32" s="130"/>
      <c r="D32" s="130"/>
      <c r="E32" s="130"/>
      <c r="F32" s="130"/>
      <c r="G32" s="130"/>
      <c r="H32" s="130"/>
    </row>
    <row r="33" spans="1:8" x14ac:dyDescent="0.3">
      <c r="A33" s="365"/>
      <c r="B33" s="365"/>
      <c r="C33" s="130"/>
      <c r="D33" s="130"/>
      <c r="E33" s="130"/>
      <c r="F33" s="130"/>
      <c r="G33" s="130"/>
      <c r="H33" s="130"/>
    </row>
    <row r="34" spans="1:8" x14ac:dyDescent="0.3">
      <c r="A34" s="365"/>
      <c r="B34" s="365"/>
      <c r="C34" s="130"/>
      <c r="D34" s="130"/>
      <c r="E34" s="130"/>
      <c r="F34" s="130"/>
      <c r="G34" s="130"/>
      <c r="H34" s="130"/>
    </row>
    <row r="35" spans="1:8" x14ac:dyDescent="0.3">
      <c r="A35" s="365"/>
      <c r="B35" s="365"/>
      <c r="C35" s="130"/>
      <c r="D35" s="130"/>
      <c r="E35" s="130"/>
      <c r="F35" s="130"/>
      <c r="G35" s="130"/>
      <c r="H35" s="130"/>
    </row>
    <row r="36" spans="1:8" x14ac:dyDescent="0.3">
      <c r="A36" s="365"/>
      <c r="B36" s="365"/>
      <c r="C36" s="130"/>
      <c r="D36" s="130"/>
      <c r="E36" s="130"/>
      <c r="F36" s="130"/>
      <c r="G36" s="130"/>
      <c r="H36" s="130"/>
    </row>
    <row r="37" spans="1:8" x14ac:dyDescent="0.3">
      <c r="A37" s="365"/>
      <c r="B37" s="365"/>
      <c r="C37" s="130"/>
      <c r="D37" s="130"/>
      <c r="E37" s="130"/>
      <c r="F37" s="130"/>
      <c r="G37" s="130"/>
      <c r="H37" s="130"/>
    </row>
    <row r="38" spans="1:8" x14ac:dyDescent="0.3">
      <c r="A38" s="365"/>
      <c r="B38" s="365"/>
      <c r="C38" s="130"/>
      <c r="D38" s="130"/>
      <c r="E38" s="130"/>
      <c r="F38" s="130"/>
      <c r="G38" s="130"/>
      <c r="H38" s="130"/>
    </row>
    <row r="39" spans="1:8" x14ac:dyDescent="0.3">
      <c r="A39" s="365"/>
      <c r="B39" s="365"/>
      <c r="C39" s="130"/>
      <c r="D39" s="130"/>
      <c r="E39" s="130"/>
      <c r="F39" s="130"/>
      <c r="G39" s="130"/>
      <c r="H39" s="130"/>
    </row>
    <row r="41" spans="1:8" x14ac:dyDescent="0.3">
      <c r="A41" s="366"/>
      <c r="B41" s="366"/>
    </row>
    <row r="42" spans="1:8" ht="12" customHeight="1" x14ac:dyDescent="0.3"/>
    <row r="43" spans="1:8" x14ac:dyDescent="0.3">
      <c r="A43" s="370"/>
    </row>
    <row r="45" spans="1:8" x14ac:dyDescent="0.3">
      <c r="B45" s="370"/>
    </row>
  </sheetData>
  <sheetProtection selectLockedCells="1" selectUnlockedCells="1"/>
  <mergeCells count="2">
    <mergeCell ref="F3:G3"/>
    <mergeCell ref="C4:H4"/>
  </mergeCells>
  <printOptions horizontalCentered="1"/>
  <pageMargins left="0.7" right="0.7" top="0.75" bottom="0.75" header="0.3" footer="0.3"/>
  <pageSetup paperSize="9" scale="75" firstPageNumber="50" orientation="portrait" useFirstPageNumber="1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L48"/>
  <sheetViews>
    <sheetView view="pageBreakPreview" topLeftCell="A16" zoomScale="90" zoomScaleSheetLayoutView="90" workbookViewId="0">
      <selection activeCell="B20" sqref="B20"/>
    </sheetView>
  </sheetViews>
  <sheetFormatPr defaultColWidth="11.44140625" defaultRowHeight="15.6" x14ac:dyDescent="0.3"/>
  <cols>
    <col min="1" max="1" width="20.88671875" style="336" customWidth="1"/>
    <col min="2" max="2" width="23.6640625" style="336" customWidth="1"/>
    <col min="3" max="8" width="11" style="350" customWidth="1"/>
    <col min="9" max="16384" width="11.44140625" style="336"/>
  </cols>
  <sheetData>
    <row r="1" spans="1:12" ht="21.75" customHeight="1" x14ac:dyDescent="0.35">
      <c r="A1" s="332" t="s">
        <v>108</v>
      </c>
      <c r="B1" s="333" t="s">
        <v>88</v>
      </c>
      <c r="C1" s="334"/>
      <c r="D1" s="335"/>
      <c r="E1" s="335"/>
      <c r="F1" s="335"/>
      <c r="G1" s="335"/>
      <c r="H1" s="335"/>
    </row>
    <row r="2" spans="1:12" ht="21.75" customHeight="1" x14ac:dyDescent="0.35">
      <c r="A2" s="337" t="s">
        <v>109</v>
      </c>
      <c r="B2" s="338" t="s">
        <v>89</v>
      </c>
      <c r="C2" s="334"/>
      <c r="D2" s="339"/>
      <c r="E2" s="339"/>
      <c r="F2" s="339"/>
      <c r="G2" s="339"/>
      <c r="H2" s="339"/>
    </row>
    <row r="3" spans="1:12" ht="21.75" customHeight="1" x14ac:dyDescent="0.35">
      <c r="A3" s="340"/>
      <c r="B3" s="340"/>
      <c r="C3" s="334"/>
      <c r="D3" s="334"/>
      <c r="E3" s="341"/>
      <c r="F3" s="371"/>
      <c r="G3" s="371"/>
      <c r="H3" s="371"/>
    </row>
    <row r="4" spans="1:12" ht="21.75" customHeight="1" x14ac:dyDescent="0.3">
      <c r="A4" s="342" t="s">
        <v>110</v>
      </c>
      <c r="B4" s="343" t="s">
        <v>22</v>
      </c>
      <c r="C4" s="527" t="s">
        <v>23</v>
      </c>
      <c r="D4" s="527"/>
      <c r="E4" s="527"/>
      <c r="F4" s="527"/>
      <c r="G4" s="527"/>
      <c r="H4" s="527"/>
    </row>
    <row r="5" spans="1:12" ht="21.75" customHeight="1" x14ac:dyDescent="0.3">
      <c r="A5" s="344" t="s">
        <v>111</v>
      </c>
      <c r="B5" s="345" t="s">
        <v>25</v>
      </c>
      <c r="C5" s="378">
        <v>2019</v>
      </c>
      <c r="D5" s="378">
        <v>2020</v>
      </c>
      <c r="E5" s="378">
        <v>2021</v>
      </c>
      <c r="F5" s="378">
        <v>2022</v>
      </c>
      <c r="G5" s="378">
        <v>2023</v>
      </c>
      <c r="H5" s="378">
        <v>2024</v>
      </c>
    </row>
    <row r="6" spans="1:12" ht="7.5" customHeight="1" x14ac:dyDescent="0.35">
      <c r="A6" s="348"/>
      <c r="B6" s="340"/>
      <c r="C6" s="349"/>
      <c r="D6" s="349"/>
      <c r="E6" s="349"/>
    </row>
    <row r="7" spans="1:12" ht="21.75" customHeight="1" x14ac:dyDescent="0.3">
      <c r="A7" s="351" t="s">
        <v>46</v>
      </c>
      <c r="B7" s="351" t="s">
        <v>27</v>
      </c>
      <c r="C7" s="123">
        <f t="shared" ref="C7:H7" si="0">SUM(C8:C9)</f>
        <v>1337</v>
      </c>
      <c r="D7" s="123">
        <f t="shared" si="0"/>
        <v>1305</v>
      </c>
      <c r="E7" s="123">
        <f t="shared" si="0"/>
        <v>1406</v>
      </c>
      <c r="F7" s="131">
        <f t="shared" si="0"/>
        <v>1767</v>
      </c>
      <c r="G7" s="431">
        <f t="shared" si="0"/>
        <v>1560</v>
      </c>
      <c r="H7" s="131">
        <f t="shared" si="0"/>
        <v>1592</v>
      </c>
      <c r="I7" s="372"/>
    </row>
    <row r="8" spans="1:12" ht="21.75" customHeight="1" x14ac:dyDescent="0.3">
      <c r="A8" s="338" t="s">
        <v>47</v>
      </c>
      <c r="B8" s="351" t="s">
        <v>28</v>
      </c>
      <c r="C8" s="123">
        <f>SUM('[1]T2.3(a)'!C9+'[1]T2.3(b)'!C9+'[1]T2.3(c)'!C9+'[1]T2.3(d)'!C9)</f>
        <v>710</v>
      </c>
      <c r="D8" s="123">
        <f>SUM('[1]T2.3(a)'!D9+'[1]T2.3(b)'!D9+'[1]T2.3(c)'!D9+'[1]T2.3(d)'!D9)</f>
        <v>705</v>
      </c>
      <c r="E8" s="123">
        <v>750</v>
      </c>
      <c r="F8" s="132">
        <v>978</v>
      </c>
      <c r="G8" s="432">
        <v>790</v>
      </c>
      <c r="H8" s="132">
        <v>887</v>
      </c>
      <c r="I8" s="372"/>
    </row>
    <row r="9" spans="1:12" ht="21.75" customHeight="1" x14ac:dyDescent="0.3">
      <c r="A9" s="351"/>
      <c r="B9" s="351" t="s">
        <v>29</v>
      </c>
      <c r="C9" s="123">
        <f>SUM('[1]T2.3(a)'!C10+'[1]T2.3(b)'!C10+'[1]T2.3(c)'!C10+'[1]T2.3(d)'!C10)</f>
        <v>627</v>
      </c>
      <c r="D9" s="123">
        <f>SUM('[1]T2.3(a)'!D10+'[1]T2.3(b)'!D10+'[1]T2.3(c)'!D10+'[1]T2.3(d)'!D10)</f>
        <v>600</v>
      </c>
      <c r="E9" s="123">
        <v>656</v>
      </c>
      <c r="F9" s="132">
        <v>789</v>
      </c>
      <c r="G9" s="432">
        <v>770</v>
      </c>
      <c r="H9" s="132">
        <v>705</v>
      </c>
      <c r="I9" s="372"/>
    </row>
    <row r="10" spans="1:12" ht="21.75" customHeight="1" x14ac:dyDescent="0.3">
      <c r="A10" s="351"/>
      <c r="B10" s="338"/>
      <c r="C10" s="355"/>
      <c r="D10" s="355"/>
      <c r="E10" s="355"/>
      <c r="F10" s="132"/>
      <c r="G10" s="432"/>
      <c r="H10" s="132"/>
      <c r="I10" s="362"/>
    </row>
    <row r="11" spans="1:12" ht="21.75" customHeight="1" x14ac:dyDescent="0.3">
      <c r="A11" s="351" t="s">
        <v>48</v>
      </c>
      <c r="B11" s="351" t="s">
        <v>27</v>
      </c>
      <c r="C11" s="123">
        <f>SUM(C12:C13)</f>
        <v>233</v>
      </c>
      <c r="D11" s="123">
        <v>222</v>
      </c>
      <c r="E11" s="123">
        <f>SUM(E12:E13)</f>
        <v>241</v>
      </c>
      <c r="F11" s="131">
        <f>SUM(F12:F13)</f>
        <v>314</v>
      </c>
      <c r="G11" s="431">
        <f t="shared" ref="G11:H11" si="1">SUM(G12:G13)</f>
        <v>273</v>
      </c>
      <c r="H11" s="131">
        <f t="shared" si="1"/>
        <v>243</v>
      </c>
      <c r="I11" s="372"/>
    </row>
    <row r="12" spans="1:12" ht="21.75" customHeight="1" x14ac:dyDescent="0.3">
      <c r="A12" s="338" t="s">
        <v>49</v>
      </c>
      <c r="B12" s="351" t="s">
        <v>28</v>
      </c>
      <c r="C12" s="123">
        <f>SUM('[1]T2.3(a)'!C13+'[1]T2.3(b)'!C13+'[1]T2.3(c)'!C13+'[1]T2.3(d)'!C13)</f>
        <v>119</v>
      </c>
      <c r="D12" s="123">
        <v>125</v>
      </c>
      <c r="E12" s="123">
        <v>129</v>
      </c>
      <c r="F12" s="132">
        <v>187</v>
      </c>
      <c r="G12" s="432">
        <v>164</v>
      </c>
      <c r="H12" s="132">
        <v>143</v>
      </c>
      <c r="I12" s="372"/>
    </row>
    <row r="13" spans="1:12" ht="21.75" customHeight="1" x14ac:dyDescent="0.3">
      <c r="A13" s="351"/>
      <c r="B13" s="351" t="s">
        <v>29</v>
      </c>
      <c r="C13" s="123">
        <f>SUM('[1]T2.3(a)'!C14+'[1]T2.3(b)'!C14+'[1]T2.3(c)'!C14+'[1]T2.3(d)'!C14)</f>
        <v>114</v>
      </c>
      <c r="D13" s="123">
        <v>97</v>
      </c>
      <c r="E13" s="123">
        <v>112</v>
      </c>
      <c r="F13" s="132">
        <v>127</v>
      </c>
      <c r="G13" s="432">
        <v>109</v>
      </c>
      <c r="H13" s="132">
        <v>100</v>
      </c>
      <c r="I13" s="372"/>
      <c r="L13" s="352"/>
    </row>
    <row r="14" spans="1:12" ht="21.75" customHeight="1" x14ac:dyDescent="0.3">
      <c r="A14" s="351"/>
      <c r="B14" s="338"/>
      <c r="C14" s="355"/>
      <c r="D14" s="355"/>
      <c r="E14" s="355"/>
      <c r="F14" s="132"/>
      <c r="G14" s="432"/>
      <c r="H14" s="132"/>
      <c r="I14" s="362"/>
    </row>
    <row r="15" spans="1:12" ht="21.75" customHeight="1" x14ac:dyDescent="0.3">
      <c r="A15" s="351" t="s">
        <v>50</v>
      </c>
      <c r="B15" s="351" t="s">
        <v>27</v>
      </c>
      <c r="C15" s="123">
        <f>SUM(C16:C17)</f>
        <v>82</v>
      </c>
      <c r="D15" s="123">
        <v>8</v>
      </c>
      <c r="E15" s="123">
        <f>SUM(E16:E17)</f>
        <v>95</v>
      </c>
      <c r="F15" s="131">
        <f>SUM(F16:F17)</f>
        <v>69</v>
      </c>
      <c r="G15" s="431">
        <f t="shared" ref="G15:H15" si="2">SUM(G16:G17)</f>
        <v>59</v>
      </c>
      <c r="H15" s="131">
        <f t="shared" si="2"/>
        <v>19</v>
      </c>
      <c r="I15" s="372"/>
    </row>
    <row r="16" spans="1:12" ht="21.75" customHeight="1" x14ac:dyDescent="0.3">
      <c r="A16" s="338" t="s">
        <v>51</v>
      </c>
      <c r="B16" s="351" t="s">
        <v>28</v>
      </c>
      <c r="C16" s="123">
        <f>SUM('[1]T2.3(a)'!C17+'[1]T2.3(b)'!C17+'[1]T2.3(c)'!C17+'[1]T2.3(d)'!C17)</f>
        <v>52</v>
      </c>
      <c r="D16" s="123">
        <v>5</v>
      </c>
      <c r="E16" s="123">
        <v>57</v>
      </c>
      <c r="F16" s="132">
        <v>36</v>
      </c>
      <c r="G16" s="432">
        <v>37</v>
      </c>
      <c r="H16" s="132">
        <v>12</v>
      </c>
      <c r="I16" s="372"/>
    </row>
    <row r="17" spans="1:12" ht="21.75" customHeight="1" x14ac:dyDescent="0.3">
      <c r="A17" s="351"/>
      <c r="B17" s="351" t="s">
        <v>29</v>
      </c>
      <c r="C17" s="123">
        <f>SUM('[1]T2.3(a)'!C18+'[1]T2.3(b)'!C18+'[1]T2.3(c)'!C18+'[1]T2.3(d)'!C18)</f>
        <v>30</v>
      </c>
      <c r="D17" s="123">
        <v>3</v>
      </c>
      <c r="E17" s="123">
        <v>38</v>
      </c>
      <c r="F17" s="132">
        <v>33</v>
      </c>
      <c r="G17" s="432">
        <v>22</v>
      </c>
      <c r="H17" s="132">
        <v>7</v>
      </c>
      <c r="I17" s="372"/>
    </row>
    <row r="18" spans="1:12" ht="21.75" customHeight="1" x14ac:dyDescent="0.3">
      <c r="A18" s="338"/>
      <c r="B18" s="351"/>
      <c r="C18" s="123"/>
      <c r="D18" s="123"/>
      <c r="E18" s="123"/>
      <c r="F18" s="132"/>
      <c r="G18" s="432"/>
      <c r="H18" s="132"/>
      <c r="I18" s="362"/>
    </row>
    <row r="19" spans="1:12" ht="21.75" customHeight="1" x14ac:dyDescent="0.3">
      <c r="A19" s="351" t="s">
        <v>52</v>
      </c>
      <c r="B19" s="351" t="s">
        <v>27</v>
      </c>
      <c r="C19" s="123">
        <f t="shared" ref="C19:H19" si="3">SUM(C20:C21)</f>
        <v>108</v>
      </c>
      <c r="D19" s="123">
        <f t="shared" si="3"/>
        <v>217</v>
      </c>
      <c r="E19" s="123">
        <f t="shared" si="3"/>
        <v>123</v>
      </c>
      <c r="F19" s="131">
        <f t="shared" si="3"/>
        <v>172</v>
      </c>
      <c r="G19" s="431">
        <f t="shared" si="3"/>
        <v>111</v>
      </c>
      <c r="H19" s="131">
        <f t="shared" si="3"/>
        <v>120</v>
      </c>
      <c r="I19" s="372"/>
    </row>
    <row r="20" spans="1:12" ht="21.75" customHeight="1" x14ac:dyDescent="0.3">
      <c r="A20" s="338" t="s">
        <v>53</v>
      </c>
      <c r="B20" s="351" t="s">
        <v>28</v>
      </c>
      <c r="C20" s="123">
        <f>SUM('[1]T2.3(a)'!C21+'[1]T2.3(b)'!C21+'[1]T2.3(c)'!C21+'[1]T2.3(d)'!C21)</f>
        <v>84</v>
      </c>
      <c r="D20" s="123">
        <f>SUM('[1]T2.3(a)'!D21+'[1]T2.3(b)'!D21+'[1]T2.3(c)'!D21+'[1]T2.3(d)'!D21)</f>
        <v>147</v>
      </c>
      <c r="E20" s="123">
        <v>89</v>
      </c>
      <c r="F20" s="132">
        <v>118</v>
      </c>
      <c r="G20" s="432">
        <v>76</v>
      </c>
      <c r="H20" s="132">
        <v>87</v>
      </c>
      <c r="I20" s="372"/>
      <c r="J20" s="373"/>
      <c r="L20" s="373"/>
    </row>
    <row r="21" spans="1:12" ht="21.75" customHeight="1" x14ac:dyDescent="0.3">
      <c r="A21" s="338"/>
      <c r="B21" s="351" t="s">
        <v>29</v>
      </c>
      <c r="C21" s="123">
        <f>SUM('[1]T2.3(a)'!C22+'[1]T2.3(b)'!C22+'[1]T2.3(c)'!C22+'[1]T2.3(d)'!C22)</f>
        <v>24</v>
      </c>
      <c r="D21" s="123">
        <f>SUM('[1]T2.3(a)'!D22+'[1]T2.3(b)'!D22+'[1]T2.3(c)'!D22+'[1]T2.3(d)'!D22)</f>
        <v>70</v>
      </c>
      <c r="E21" s="123">
        <v>34</v>
      </c>
      <c r="F21" s="132">
        <v>54</v>
      </c>
      <c r="G21" s="432">
        <v>35</v>
      </c>
      <c r="H21" s="132">
        <v>33</v>
      </c>
      <c r="I21" s="372"/>
      <c r="J21" s="373"/>
      <c r="L21" s="373"/>
    </row>
    <row r="22" spans="1:12" ht="7.5" customHeight="1" x14ac:dyDescent="0.3">
      <c r="A22" s="356"/>
      <c r="B22" s="356"/>
      <c r="C22" s="134"/>
      <c r="D22" s="134"/>
      <c r="E22" s="134"/>
      <c r="F22" s="357"/>
      <c r="G22" s="429"/>
      <c r="H22" s="357"/>
      <c r="I22" s="362"/>
      <c r="L22" s="373">
        <f>SUM(H22+H18)</f>
        <v>0</v>
      </c>
    </row>
    <row r="23" spans="1:12" ht="7.5" customHeight="1" x14ac:dyDescent="0.3">
      <c r="A23" s="359"/>
      <c r="B23" s="359"/>
      <c r="C23" s="135"/>
      <c r="D23" s="135"/>
      <c r="E23" s="135"/>
      <c r="G23" s="430"/>
      <c r="I23" s="362"/>
    </row>
    <row r="24" spans="1:12" ht="21.75" customHeight="1" x14ac:dyDescent="0.3">
      <c r="A24" s="333" t="s">
        <v>33</v>
      </c>
      <c r="B24" s="361" t="s">
        <v>57</v>
      </c>
      <c r="C24" s="136">
        <f t="shared" ref="C24:E26" si="4">C7+C11+C15+C19</f>
        <v>1760</v>
      </c>
      <c r="D24" s="136">
        <f t="shared" si="4"/>
        <v>1752</v>
      </c>
      <c r="E24" s="138">
        <f t="shared" si="4"/>
        <v>1865</v>
      </c>
      <c r="F24" s="137">
        <f t="shared" ref="F24:H26" si="5">F19+F11+F15+F7</f>
        <v>2322</v>
      </c>
      <c r="G24" s="433">
        <f t="shared" si="5"/>
        <v>2003</v>
      </c>
      <c r="H24" s="137">
        <f t="shared" si="5"/>
        <v>1974</v>
      </c>
      <c r="I24" s="372"/>
    </row>
    <row r="25" spans="1:12" ht="21.75" customHeight="1" x14ac:dyDescent="0.3">
      <c r="A25" s="361" t="s">
        <v>35</v>
      </c>
      <c r="B25" s="333" t="s">
        <v>36</v>
      </c>
      <c r="C25" s="139">
        <f t="shared" si="4"/>
        <v>965</v>
      </c>
      <c r="D25" s="139">
        <f t="shared" si="4"/>
        <v>982</v>
      </c>
      <c r="E25" s="139">
        <f t="shared" si="4"/>
        <v>1025</v>
      </c>
      <c r="F25" s="139">
        <f t="shared" si="5"/>
        <v>1319</v>
      </c>
      <c r="G25" s="151">
        <f t="shared" si="5"/>
        <v>1067</v>
      </c>
      <c r="H25" s="139">
        <f t="shared" si="5"/>
        <v>1129</v>
      </c>
      <c r="I25" s="372"/>
    </row>
    <row r="26" spans="1:12" ht="21.75" customHeight="1" x14ac:dyDescent="0.35">
      <c r="A26" s="340"/>
      <c r="B26" s="333" t="s">
        <v>37</v>
      </c>
      <c r="C26" s="139">
        <f t="shared" si="4"/>
        <v>795</v>
      </c>
      <c r="D26" s="139">
        <f t="shared" si="4"/>
        <v>770</v>
      </c>
      <c r="E26" s="139">
        <f t="shared" si="4"/>
        <v>840</v>
      </c>
      <c r="F26" s="139">
        <f t="shared" si="5"/>
        <v>1003</v>
      </c>
      <c r="G26" s="151">
        <f t="shared" si="5"/>
        <v>936</v>
      </c>
      <c r="H26" s="139">
        <f t="shared" si="5"/>
        <v>845</v>
      </c>
      <c r="I26" s="372"/>
    </row>
    <row r="27" spans="1:12" ht="7.5" customHeight="1" x14ac:dyDescent="0.3">
      <c r="A27" s="374"/>
      <c r="B27" s="374"/>
      <c r="C27" s="128"/>
      <c r="D27" s="128"/>
      <c r="E27" s="128"/>
      <c r="F27" s="128"/>
      <c r="G27" s="375"/>
      <c r="H27" s="375"/>
      <c r="I27" s="75"/>
    </row>
    <row r="28" spans="1:12" ht="21.75" customHeight="1" x14ac:dyDescent="0.3">
      <c r="A28" s="333"/>
      <c r="B28" s="361"/>
      <c r="C28" s="376"/>
      <c r="D28" s="376"/>
      <c r="E28" s="376"/>
      <c r="F28" s="376"/>
      <c r="G28" s="376"/>
      <c r="H28" s="376"/>
      <c r="I28" s="75"/>
    </row>
    <row r="29" spans="1:12" ht="21.75" customHeight="1" x14ac:dyDescent="0.3">
      <c r="A29" s="365"/>
      <c r="B29" s="366"/>
      <c r="C29" s="336"/>
      <c r="D29" s="336"/>
      <c r="E29" s="367"/>
      <c r="F29" s="336"/>
      <c r="G29" s="368"/>
      <c r="H29" s="368" t="s">
        <v>38</v>
      </c>
    </row>
    <row r="30" spans="1:12" ht="21.75" customHeight="1" x14ac:dyDescent="0.3">
      <c r="A30" s="365"/>
      <c r="B30" s="365"/>
      <c r="C30" s="130"/>
      <c r="D30" s="130"/>
      <c r="E30" s="130"/>
      <c r="F30" s="130"/>
      <c r="G30" s="369"/>
      <c r="H30" s="369" t="s">
        <v>39</v>
      </c>
    </row>
    <row r="31" spans="1:12" ht="21.75" customHeight="1" x14ac:dyDescent="0.3">
      <c r="A31" s="365"/>
      <c r="B31" s="365"/>
      <c r="C31" s="130"/>
      <c r="D31" s="130"/>
      <c r="E31" s="130"/>
      <c r="F31" s="130"/>
      <c r="G31" s="130"/>
      <c r="H31" s="130"/>
      <c r="I31" s="75"/>
    </row>
    <row r="32" spans="1:12" ht="21.75" customHeight="1" x14ac:dyDescent="0.3">
      <c r="A32" s="365"/>
      <c r="B32" s="366"/>
      <c r="C32" s="336"/>
      <c r="D32" s="336"/>
      <c r="E32" s="367"/>
      <c r="F32" s="336"/>
      <c r="G32" s="368"/>
      <c r="H32" s="368"/>
    </row>
    <row r="33" spans="1:8" ht="21.75" customHeight="1" x14ac:dyDescent="0.3">
      <c r="A33" s="365"/>
      <c r="B33" s="365"/>
      <c r="C33" s="130"/>
      <c r="D33" s="130"/>
      <c r="E33" s="130"/>
      <c r="F33" s="130"/>
      <c r="G33" s="369"/>
      <c r="H33" s="369"/>
    </row>
    <row r="34" spans="1:8" ht="15" customHeight="1" x14ac:dyDescent="0.3">
      <c r="A34" s="365"/>
      <c r="B34" s="365"/>
      <c r="C34" s="130"/>
      <c r="D34" s="130"/>
      <c r="E34" s="130"/>
      <c r="F34" s="130"/>
      <c r="G34" s="130"/>
      <c r="H34" s="130"/>
    </row>
    <row r="35" spans="1:8" ht="15" customHeight="1" x14ac:dyDescent="0.3">
      <c r="A35" s="365"/>
      <c r="B35" s="365"/>
      <c r="C35" s="130"/>
      <c r="D35" s="130"/>
      <c r="E35" s="130"/>
      <c r="F35" s="130"/>
      <c r="G35" s="130"/>
      <c r="H35" s="130"/>
    </row>
    <row r="36" spans="1:8" x14ac:dyDescent="0.3">
      <c r="A36" s="365"/>
      <c r="B36" s="365"/>
      <c r="C36" s="130"/>
      <c r="D36" s="130"/>
      <c r="E36" s="130"/>
      <c r="F36" s="130"/>
      <c r="G36" s="130"/>
      <c r="H36" s="130"/>
    </row>
    <row r="37" spans="1:8" x14ac:dyDescent="0.3">
      <c r="A37" s="365"/>
      <c r="B37" s="365"/>
      <c r="C37" s="130"/>
      <c r="D37" s="130"/>
      <c r="E37" s="130"/>
      <c r="F37" s="130"/>
      <c r="G37" s="130"/>
      <c r="H37" s="130"/>
    </row>
    <row r="38" spans="1:8" x14ac:dyDescent="0.3">
      <c r="A38" s="365"/>
      <c r="B38" s="365"/>
      <c r="C38" s="130"/>
      <c r="D38" s="130"/>
      <c r="E38" s="130"/>
      <c r="F38" s="130"/>
      <c r="G38" s="130"/>
      <c r="H38" s="130"/>
    </row>
    <row r="39" spans="1:8" x14ac:dyDescent="0.3">
      <c r="A39" s="365"/>
      <c r="B39" s="365"/>
      <c r="C39" s="130"/>
      <c r="D39" s="130"/>
      <c r="E39" s="130"/>
      <c r="F39" s="130"/>
      <c r="G39" s="130"/>
      <c r="H39" s="130"/>
    </row>
    <row r="41" spans="1:8" x14ac:dyDescent="0.3">
      <c r="A41" s="366"/>
      <c r="B41" s="366"/>
    </row>
    <row r="43" spans="1:8" x14ac:dyDescent="0.3">
      <c r="A43" s="370"/>
    </row>
    <row r="45" spans="1:8" ht="12" customHeight="1" x14ac:dyDescent="0.3">
      <c r="B45" s="370"/>
    </row>
    <row r="48" spans="1:8" s="350" customFormat="1" x14ac:dyDescent="0.3">
      <c r="A48" s="336"/>
      <c r="B48" s="336"/>
    </row>
  </sheetData>
  <sheetProtection selectLockedCells="1" selectUnlockedCells="1"/>
  <mergeCells count="1">
    <mergeCell ref="C4:H4"/>
  </mergeCells>
  <printOptions horizontalCentered="1"/>
  <pageMargins left="0.7" right="0.7" top="0.75" bottom="0.75" header="0.3" footer="0.3"/>
  <pageSetup paperSize="9" scale="75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L49"/>
  <sheetViews>
    <sheetView view="pageBreakPreview" topLeftCell="A25" zoomScale="90" zoomScaleSheetLayoutView="90" workbookViewId="0">
      <selection activeCell="B17" sqref="B17"/>
    </sheetView>
  </sheetViews>
  <sheetFormatPr defaultColWidth="11.44140625" defaultRowHeight="15.6" x14ac:dyDescent="0.3"/>
  <cols>
    <col min="1" max="1" width="20.88671875" style="336" customWidth="1"/>
    <col min="2" max="2" width="23.44140625" style="336" customWidth="1"/>
    <col min="3" max="8" width="11" style="350" customWidth="1"/>
    <col min="9" max="16384" width="11.44140625" style="336"/>
  </cols>
  <sheetData>
    <row r="1" spans="1:8" ht="21.75" customHeight="1" x14ac:dyDescent="0.35">
      <c r="A1" s="332" t="s">
        <v>112</v>
      </c>
      <c r="B1" s="333" t="s">
        <v>90</v>
      </c>
      <c r="C1" s="334"/>
      <c r="D1" s="335"/>
      <c r="E1" s="335"/>
      <c r="F1" s="335"/>
      <c r="G1" s="335"/>
      <c r="H1" s="335"/>
    </row>
    <row r="2" spans="1:8" ht="21.75" customHeight="1" x14ac:dyDescent="0.35">
      <c r="A2" s="337" t="s">
        <v>113</v>
      </c>
      <c r="B2" s="338" t="s">
        <v>91</v>
      </c>
      <c r="C2" s="334"/>
      <c r="D2" s="339"/>
      <c r="E2" s="339"/>
      <c r="F2" s="339"/>
      <c r="G2" s="339"/>
      <c r="H2" s="339"/>
    </row>
    <row r="3" spans="1:8" ht="21.75" customHeight="1" x14ac:dyDescent="0.35">
      <c r="A3" s="337"/>
      <c r="B3" s="338"/>
      <c r="C3" s="334"/>
      <c r="D3" s="339"/>
      <c r="E3" s="339"/>
      <c r="F3" s="339"/>
      <c r="G3" s="339"/>
      <c r="H3" s="339"/>
    </row>
    <row r="4" spans="1:8" ht="21.75" customHeight="1" x14ac:dyDescent="0.35">
      <c r="A4" s="340"/>
      <c r="B4" s="340"/>
      <c r="C4" s="377"/>
      <c r="D4" s="377"/>
      <c r="E4" s="378"/>
      <c r="F4" s="371"/>
      <c r="G4" s="379"/>
      <c r="H4" s="379" t="s">
        <v>58</v>
      </c>
    </row>
    <row r="5" spans="1:8" ht="21.75" customHeight="1" x14ac:dyDescent="0.3">
      <c r="A5" s="342" t="s">
        <v>110</v>
      </c>
      <c r="B5" s="343" t="s">
        <v>22</v>
      </c>
      <c r="C5" s="527" t="s">
        <v>23</v>
      </c>
      <c r="D5" s="527"/>
      <c r="E5" s="527"/>
      <c r="F5" s="527"/>
      <c r="G5" s="527"/>
      <c r="H5" s="527"/>
    </row>
    <row r="6" spans="1:8" ht="21.75" customHeight="1" x14ac:dyDescent="0.3">
      <c r="A6" s="344" t="s">
        <v>111</v>
      </c>
      <c r="B6" s="345" t="s">
        <v>25</v>
      </c>
      <c r="C6" s="378">
        <v>2019</v>
      </c>
      <c r="D6" s="378">
        <v>2020</v>
      </c>
      <c r="E6" s="378">
        <v>2021</v>
      </c>
      <c r="F6" s="378">
        <v>2022</v>
      </c>
      <c r="G6" s="378">
        <v>2023</v>
      </c>
      <c r="H6" s="378">
        <v>2024</v>
      </c>
    </row>
    <row r="7" spans="1:8" ht="7.5" customHeight="1" x14ac:dyDescent="0.35">
      <c r="A7" s="348"/>
      <c r="B7" s="340"/>
      <c r="C7" s="349"/>
      <c r="D7" s="349"/>
      <c r="E7" s="349"/>
    </row>
    <row r="8" spans="1:8" ht="21.75" customHeight="1" x14ac:dyDescent="0.3">
      <c r="A8" s="351" t="s">
        <v>46</v>
      </c>
      <c r="B8" s="351" t="s">
        <v>27</v>
      </c>
      <c r="C8" s="123">
        <f t="shared" ref="C8:G8" si="0">SUM(C9:C10)</f>
        <v>1082</v>
      </c>
      <c r="D8" s="123">
        <f t="shared" si="0"/>
        <v>1038</v>
      </c>
      <c r="E8" s="123">
        <f t="shared" si="0"/>
        <v>1107</v>
      </c>
      <c r="F8" s="131">
        <f t="shared" si="0"/>
        <v>1385</v>
      </c>
      <c r="G8" s="431">
        <f t="shared" si="0"/>
        <v>1205</v>
      </c>
      <c r="H8" s="131">
        <f t="shared" ref="H8" si="1">SUM(H9:H10)</f>
        <v>1245</v>
      </c>
    </row>
    <row r="9" spans="1:8" ht="21.75" customHeight="1" x14ac:dyDescent="0.3">
      <c r="A9" s="338" t="s">
        <v>47</v>
      </c>
      <c r="B9" s="351" t="s">
        <v>28</v>
      </c>
      <c r="C9" s="123">
        <v>563</v>
      </c>
      <c r="D9" s="123">
        <v>555</v>
      </c>
      <c r="E9" s="123">
        <v>597</v>
      </c>
      <c r="F9" s="132">
        <v>751</v>
      </c>
      <c r="G9" s="432">
        <v>602</v>
      </c>
      <c r="H9" s="132">
        <v>687</v>
      </c>
    </row>
    <row r="10" spans="1:8" ht="21.75" customHeight="1" x14ac:dyDescent="0.3">
      <c r="A10" s="351"/>
      <c r="B10" s="351" t="s">
        <v>29</v>
      </c>
      <c r="C10" s="123">
        <v>519</v>
      </c>
      <c r="D10" s="123">
        <v>483</v>
      </c>
      <c r="E10" s="123">
        <v>510</v>
      </c>
      <c r="F10" s="132">
        <v>634</v>
      </c>
      <c r="G10" s="432">
        <v>603</v>
      </c>
      <c r="H10" s="132">
        <v>558</v>
      </c>
    </row>
    <row r="11" spans="1:8" ht="21.75" customHeight="1" x14ac:dyDescent="0.3">
      <c r="A11" s="351"/>
      <c r="B11" s="338"/>
      <c r="C11" s="355"/>
      <c r="D11" s="355"/>
      <c r="E11" s="355"/>
      <c r="F11" s="132"/>
      <c r="G11" s="432"/>
      <c r="H11" s="132"/>
    </row>
    <row r="12" spans="1:8" ht="21.75" customHeight="1" x14ac:dyDescent="0.3">
      <c r="A12" s="351" t="s">
        <v>48</v>
      </c>
      <c r="B12" s="351" t="s">
        <v>27</v>
      </c>
      <c r="C12" s="123">
        <f t="shared" ref="C12:H12" si="2">SUM(C13:C14)</f>
        <v>151</v>
      </c>
      <c r="D12" s="123">
        <f t="shared" si="2"/>
        <v>147</v>
      </c>
      <c r="E12" s="123">
        <f t="shared" si="2"/>
        <v>150</v>
      </c>
      <c r="F12" s="131">
        <f t="shared" si="2"/>
        <v>203</v>
      </c>
      <c r="G12" s="431">
        <f t="shared" si="2"/>
        <v>184</v>
      </c>
      <c r="H12" s="131">
        <f t="shared" si="2"/>
        <v>159</v>
      </c>
    </row>
    <row r="13" spans="1:8" ht="21.75" customHeight="1" x14ac:dyDescent="0.3">
      <c r="A13" s="338" t="s">
        <v>49</v>
      </c>
      <c r="B13" s="351" t="s">
        <v>28</v>
      </c>
      <c r="C13" s="123">
        <v>79</v>
      </c>
      <c r="D13" s="123">
        <v>84</v>
      </c>
      <c r="E13" s="123">
        <v>79</v>
      </c>
      <c r="F13" s="132">
        <v>116</v>
      </c>
      <c r="G13" s="432">
        <v>109</v>
      </c>
      <c r="H13" s="132">
        <v>98</v>
      </c>
    </row>
    <row r="14" spans="1:8" ht="21.75" customHeight="1" x14ac:dyDescent="0.3">
      <c r="A14" s="351"/>
      <c r="B14" s="351" t="s">
        <v>29</v>
      </c>
      <c r="C14" s="123">
        <v>72</v>
      </c>
      <c r="D14" s="123">
        <v>63</v>
      </c>
      <c r="E14" s="123">
        <v>71</v>
      </c>
      <c r="F14" s="132">
        <v>87</v>
      </c>
      <c r="G14" s="432">
        <v>75</v>
      </c>
      <c r="H14" s="132">
        <v>61</v>
      </c>
    </row>
    <row r="15" spans="1:8" ht="21.75" customHeight="1" x14ac:dyDescent="0.3">
      <c r="A15" s="351"/>
      <c r="B15" s="338"/>
      <c r="C15" s="355"/>
      <c r="D15" s="355"/>
      <c r="E15" s="355"/>
      <c r="F15" s="132"/>
      <c r="G15" s="432"/>
      <c r="H15" s="132"/>
    </row>
    <row r="16" spans="1:8" ht="21.75" customHeight="1" x14ac:dyDescent="0.3">
      <c r="A16" s="351" t="s">
        <v>50</v>
      </c>
      <c r="B16" s="351" t="s">
        <v>27</v>
      </c>
      <c r="C16" s="123">
        <f t="shared" ref="C16:H16" si="3">SUM(C17:C18)</f>
        <v>41</v>
      </c>
      <c r="D16" s="123">
        <f t="shared" si="3"/>
        <v>3</v>
      </c>
      <c r="E16" s="123">
        <f t="shared" si="3"/>
        <v>41</v>
      </c>
      <c r="F16" s="131">
        <f t="shared" si="3"/>
        <v>24</v>
      </c>
      <c r="G16" s="431">
        <f t="shared" si="3"/>
        <v>30</v>
      </c>
      <c r="H16" s="131">
        <f t="shared" si="3"/>
        <v>8</v>
      </c>
    </row>
    <row r="17" spans="1:12" ht="21.75" customHeight="1" x14ac:dyDescent="0.3">
      <c r="A17" s="338" t="s">
        <v>51</v>
      </c>
      <c r="B17" s="351" t="s">
        <v>28</v>
      </c>
      <c r="C17" s="123">
        <v>28</v>
      </c>
      <c r="D17" s="123">
        <v>1</v>
      </c>
      <c r="E17" s="123">
        <v>23</v>
      </c>
      <c r="F17" s="132">
        <v>10</v>
      </c>
      <c r="G17" s="432">
        <v>19</v>
      </c>
      <c r="H17" s="132">
        <v>3</v>
      </c>
    </row>
    <row r="18" spans="1:12" ht="21.75" customHeight="1" x14ac:dyDescent="0.3">
      <c r="A18" s="351"/>
      <c r="B18" s="351" t="s">
        <v>29</v>
      </c>
      <c r="C18" s="123">
        <v>13</v>
      </c>
      <c r="D18" s="123">
        <v>2</v>
      </c>
      <c r="E18" s="123">
        <v>18</v>
      </c>
      <c r="F18" s="132">
        <v>14</v>
      </c>
      <c r="G18" s="432">
        <v>11</v>
      </c>
      <c r="H18" s="132">
        <v>5</v>
      </c>
      <c r="L18" s="352"/>
    </row>
    <row r="19" spans="1:12" ht="21.75" customHeight="1" x14ac:dyDescent="0.3">
      <c r="A19" s="338"/>
      <c r="B19" s="351"/>
      <c r="C19" s="123"/>
      <c r="D19" s="123"/>
      <c r="E19" s="123"/>
      <c r="F19" s="132"/>
      <c r="G19" s="432"/>
      <c r="H19" s="132"/>
    </row>
    <row r="20" spans="1:12" ht="21.75" customHeight="1" x14ac:dyDescent="0.3">
      <c r="A20" s="351" t="s">
        <v>52</v>
      </c>
      <c r="B20" s="351" t="s">
        <v>27</v>
      </c>
      <c r="C20" s="123">
        <f t="shared" ref="C20:H20" si="4">SUM(C21:C22)</f>
        <v>87</v>
      </c>
      <c r="D20" s="123">
        <f t="shared" si="4"/>
        <v>141</v>
      </c>
      <c r="E20" s="123">
        <f t="shared" si="4"/>
        <v>100</v>
      </c>
      <c r="F20" s="131">
        <f t="shared" si="4"/>
        <v>114</v>
      </c>
      <c r="G20" s="431">
        <f t="shared" si="4"/>
        <v>81</v>
      </c>
      <c r="H20" s="131">
        <f t="shared" si="4"/>
        <v>93</v>
      </c>
    </row>
    <row r="21" spans="1:12" ht="21.75" customHeight="1" x14ac:dyDescent="0.35">
      <c r="A21" s="338" t="s">
        <v>53</v>
      </c>
      <c r="B21" s="351" t="s">
        <v>28</v>
      </c>
      <c r="C21" s="123">
        <v>67</v>
      </c>
      <c r="D21" s="380">
        <v>96</v>
      </c>
      <c r="E21" s="380">
        <v>69</v>
      </c>
      <c r="F21" s="132">
        <v>77</v>
      </c>
      <c r="G21" s="432">
        <v>57</v>
      </c>
      <c r="H21" s="132">
        <v>68</v>
      </c>
    </row>
    <row r="22" spans="1:12" ht="21.75" customHeight="1" x14ac:dyDescent="0.35">
      <c r="A22" s="338"/>
      <c r="B22" s="351" t="s">
        <v>29</v>
      </c>
      <c r="C22" s="123">
        <v>20</v>
      </c>
      <c r="D22" s="380">
        <v>45</v>
      </c>
      <c r="E22" s="380">
        <v>31</v>
      </c>
      <c r="F22" s="132">
        <v>37</v>
      </c>
      <c r="G22" s="432">
        <v>24</v>
      </c>
      <c r="H22" s="132">
        <v>25</v>
      </c>
    </row>
    <row r="23" spans="1:12" ht="7.5" customHeight="1" x14ac:dyDescent="0.35">
      <c r="A23" s="356"/>
      <c r="B23" s="356"/>
      <c r="C23" s="134"/>
      <c r="D23" s="134"/>
      <c r="E23" s="134"/>
      <c r="F23" s="377"/>
      <c r="G23" s="434"/>
      <c r="H23" s="377"/>
    </row>
    <row r="24" spans="1:12" ht="7.5" customHeight="1" x14ac:dyDescent="0.3">
      <c r="A24" s="359"/>
      <c r="B24" s="359"/>
      <c r="C24" s="135"/>
      <c r="D24" s="135"/>
      <c r="E24" s="135"/>
      <c r="G24" s="430"/>
    </row>
    <row r="25" spans="1:12" ht="21.75" customHeight="1" x14ac:dyDescent="0.3">
      <c r="A25" s="333" t="s">
        <v>33</v>
      </c>
      <c r="B25" s="361" t="s">
        <v>57</v>
      </c>
      <c r="C25" s="136">
        <f t="shared" ref="C25:H27" si="5">C20+C12+C16+C8</f>
        <v>1361</v>
      </c>
      <c r="D25" s="137">
        <f t="shared" si="5"/>
        <v>1329</v>
      </c>
      <c r="E25" s="137">
        <f t="shared" si="5"/>
        <v>1398</v>
      </c>
      <c r="F25" s="137">
        <f t="shared" si="5"/>
        <v>1726</v>
      </c>
      <c r="G25" s="433">
        <f t="shared" si="5"/>
        <v>1500</v>
      </c>
      <c r="H25" s="137">
        <f t="shared" si="5"/>
        <v>1505</v>
      </c>
      <c r="I25" s="75"/>
    </row>
    <row r="26" spans="1:12" ht="21.75" customHeight="1" x14ac:dyDescent="0.3">
      <c r="A26" s="361" t="s">
        <v>35</v>
      </c>
      <c r="B26" s="333" t="s">
        <v>36</v>
      </c>
      <c r="C26" s="139">
        <f t="shared" si="5"/>
        <v>737</v>
      </c>
      <c r="D26" s="139">
        <f t="shared" si="5"/>
        <v>736</v>
      </c>
      <c r="E26" s="139">
        <f t="shared" si="5"/>
        <v>768</v>
      </c>
      <c r="F26" s="139">
        <f t="shared" si="5"/>
        <v>954</v>
      </c>
      <c r="G26" s="151">
        <f t="shared" si="5"/>
        <v>787</v>
      </c>
      <c r="H26" s="139">
        <f t="shared" si="5"/>
        <v>856</v>
      </c>
      <c r="I26" s="75"/>
    </row>
    <row r="27" spans="1:12" ht="21.75" customHeight="1" x14ac:dyDescent="0.35">
      <c r="A27" s="340"/>
      <c r="B27" s="333" t="s">
        <v>37</v>
      </c>
      <c r="C27" s="139">
        <f t="shared" si="5"/>
        <v>624</v>
      </c>
      <c r="D27" s="139">
        <f t="shared" si="5"/>
        <v>593</v>
      </c>
      <c r="E27" s="139">
        <f t="shared" si="5"/>
        <v>630</v>
      </c>
      <c r="F27" s="139">
        <f t="shared" si="5"/>
        <v>772</v>
      </c>
      <c r="G27" s="151">
        <f t="shared" si="5"/>
        <v>713</v>
      </c>
      <c r="H27" s="139">
        <f t="shared" si="5"/>
        <v>649</v>
      </c>
      <c r="I27" s="75"/>
    </row>
    <row r="28" spans="1:12" ht="7.5" customHeight="1" x14ac:dyDescent="0.3">
      <c r="A28" s="374"/>
      <c r="B28" s="374"/>
      <c r="C28" s="128"/>
      <c r="D28" s="128"/>
      <c r="E28" s="128"/>
      <c r="F28" s="128"/>
      <c r="G28" s="375"/>
      <c r="H28" s="375"/>
      <c r="I28" s="75"/>
    </row>
    <row r="29" spans="1:12" ht="21.75" customHeight="1" x14ac:dyDescent="0.3">
      <c r="A29" s="333"/>
      <c r="B29" s="361"/>
      <c r="C29" s="376"/>
      <c r="D29" s="376"/>
      <c r="E29" s="376"/>
      <c r="F29" s="376"/>
      <c r="G29" s="376"/>
      <c r="H29" s="376"/>
      <c r="I29" s="75"/>
    </row>
    <row r="30" spans="1:12" ht="21.75" customHeight="1" x14ac:dyDescent="0.3">
      <c r="A30" s="365"/>
      <c r="B30" s="366"/>
      <c r="C30" s="336"/>
      <c r="D30" s="336"/>
      <c r="E30" s="367"/>
      <c r="F30" s="336"/>
      <c r="G30" s="368"/>
      <c r="H30" s="368" t="s">
        <v>38</v>
      </c>
    </row>
    <row r="31" spans="1:12" ht="21.75" customHeight="1" x14ac:dyDescent="0.3">
      <c r="A31" s="365"/>
      <c r="B31" s="365"/>
      <c r="C31" s="130"/>
      <c r="D31" s="130"/>
      <c r="E31" s="130"/>
      <c r="F31" s="130"/>
      <c r="G31" s="369"/>
      <c r="H31" s="369" t="s">
        <v>39</v>
      </c>
    </row>
    <row r="32" spans="1:12" ht="21.75" customHeight="1" x14ac:dyDescent="0.3">
      <c r="A32" s="365"/>
      <c r="B32" s="365"/>
      <c r="C32" s="130"/>
      <c r="D32" s="130"/>
      <c r="E32" s="130"/>
      <c r="F32" s="130"/>
      <c r="G32" s="130"/>
      <c r="H32" s="130"/>
      <c r="I32" s="75"/>
    </row>
    <row r="33" spans="1:8" ht="21.75" customHeight="1" x14ac:dyDescent="0.3">
      <c r="A33" s="365"/>
      <c r="B33" s="366"/>
      <c r="C33" s="336"/>
      <c r="D33" s="336"/>
      <c r="E33" s="367"/>
      <c r="F33" s="336"/>
      <c r="G33" s="368"/>
      <c r="H33" s="368"/>
    </row>
    <row r="34" spans="1:8" ht="21.75" customHeight="1" x14ac:dyDescent="0.3">
      <c r="A34" s="365"/>
      <c r="B34" s="365"/>
      <c r="C34" s="130"/>
      <c r="D34" s="130"/>
      <c r="E34" s="130"/>
      <c r="F34" s="130"/>
      <c r="G34" s="369"/>
      <c r="H34" s="369"/>
    </row>
    <row r="35" spans="1:8" ht="15" customHeight="1" x14ac:dyDescent="0.3">
      <c r="A35" s="365"/>
      <c r="B35" s="365"/>
      <c r="C35" s="130"/>
      <c r="D35" s="130"/>
      <c r="E35" s="130"/>
      <c r="F35" s="130"/>
      <c r="G35" s="130"/>
      <c r="H35" s="130"/>
    </row>
    <row r="36" spans="1:8" ht="15" customHeight="1" x14ac:dyDescent="0.3">
      <c r="A36" s="365"/>
      <c r="B36" s="365"/>
      <c r="C36" s="130"/>
      <c r="D36" s="130"/>
      <c r="E36" s="130"/>
      <c r="F36" s="130"/>
      <c r="G36" s="130"/>
      <c r="H36" s="130"/>
    </row>
    <row r="37" spans="1:8" x14ac:dyDescent="0.3">
      <c r="A37" s="365"/>
      <c r="B37" s="365"/>
      <c r="C37" s="130"/>
      <c r="D37" s="130"/>
      <c r="E37" s="130"/>
      <c r="F37" s="130"/>
      <c r="G37" s="130"/>
      <c r="H37" s="130"/>
    </row>
    <row r="38" spans="1:8" x14ac:dyDescent="0.3">
      <c r="A38" s="365"/>
      <c r="B38" s="365"/>
      <c r="C38" s="130"/>
      <c r="D38" s="130"/>
      <c r="E38" s="130"/>
      <c r="F38" s="130"/>
      <c r="G38" s="130"/>
      <c r="H38" s="130"/>
    </row>
    <row r="39" spans="1:8" x14ac:dyDescent="0.3">
      <c r="A39" s="365"/>
      <c r="B39" s="365"/>
      <c r="C39" s="130"/>
      <c r="D39" s="130"/>
      <c r="E39" s="130"/>
      <c r="F39" s="130"/>
      <c r="G39" s="130"/>
      <c r="H39" s="130"/>
    </row>
    <row r="40" spans="1:8" x14ac:dyDescent="0.3">
      <c r="A40" s="365"/>
      <c r="B40" s="365"/>
      <c r="C40" s="130"/>
      <c r="D40" s="130"/>
      <c r="E40" s="130"/>
      <c r="F40" s="130"/>
      <c r="G40" s="130"/>
      <c r="H40" s="130"/>
    </row>
    <row r="42" spans="1:8" x14ac:dyDescent="0.3">
      <c r="A42" s="366"/>
      <c r="B42" s="366"/>
    </row>
    <row r="44" spans="1:8" x14ac:dyDescent="0.3">
      <c r="A44" s="370"/>
    </row>
    <row r="46" spans="1:8" ht="12" customHeight="1" x14ac:dyDescent="0.3">
      <c r="B46" s="370"/>
    </row>
    <row r="49" spans="1:2" s="350" customFormat="1" x14ac:dyDescent="0.3">
      <c r="A49" s="336"/>
      <c r="B49" s="336"/>
    </row>
  </sheetData>
  <sheetProtection selectLockedCells="1" selectUnlockedCells="1"/>
  <mergeCells count="1">
    <mergeCell ref="C5:H5"/>
  </mergeCells>
  <printOptions horizontalCentered="1"/>
  <pageMargins left="0.7" right="0.7" top="0.75" bottom="0.75" header="0.3" footer="0.3"/>
  <pageSetup paperSize="9" scale="75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L49"/>
  <sheetViews>
    <sheetView view="pageBreakPreview" topLeftCell="A22" zoomScale="90" zoomScaleSheetLayoutView="90" workbookViewId="0">
      <selection activeCell="C17" sqref="C17"/>
    </sheetView>
  </sheetViews>
  <sheetFormatPr defaultColWidth="11.44140625" defaultRowHeight="15.6" x14ac:dyDescent="0.3"/>
  <cols>
    <col min="1" max="1" width="20.88671875" style="336" customWidth="1"/>
    <col min="2" max="2" width="24" style="336" customWidth="1"/>
    <col min="3" max="8" width="11" style="350" customWidth="1"/>
    <col min="9" max="16384" width="11.44140625" style="336"/>
  </cols>
  <sheetData>
    <row r="1" spans="1:8" ht="21.75" customHeight="1" x14ac:dyDescent="0.35">
      <c r="A1" s="332" t="s">
        <v>112</v>
      </c>
      <c r="B1" s="333" t="s">
        <v>90</v>
      </c>
      <c r="C1" s="334"/>
      <c r="D1" s="335"/>
      <c r="E1" s="335"/>
      <c r="F1" s="335"/>
      <c r="G1" s="335"/>
      <c r="H1" s="335"/>
    </row>
    <row r="2" spans="1:8" ht="21.75" customHeight="1" x14ac:dyDescent="0.35">
      <c r="A2" s="337" t="s">
        <v>113</v>
      </c>
      <c r="B2" s="338" t="s">
        <v>91</v>
      </c>
      <c r="C2" s="334"/>
      <c r="D2" s="339"/>
      <c r="E2" s="339"/>
      <c r="F2" s="339"/>
      <c r="G2" s="339"/>
      <c r="H2" s="339"/>
    </row>
    <row r="3" spans="1:8" ht="21.75" customHeight="1" x14ac:dyDescent="0.35">
      <c r="A3" s="337"/>
      <c r="B3" s="338"/>
      <c r="C3" s="334"/>
      <c r="D3" s="339"/>
      <c r="E3" s="339"/>
      <c r="F3" s="339"/>
      <c r="G3" s="339"/>
      <c r="H3" s="339"/>
    </row>
    <row r="4" spans="1:8" ht="21.75" customHeight="1" x14ac:dyDescent="0.35">
      <c r="A4" s="340"/>
      <c r="B4" s="340"/>
      <c r="C4" s="334"/>
      <c r="D4" s="334"/>
      <c r="E4" s="341"/>
      <c r="F4" s="381"/>
      <c r="G4" s="382"/>
      <c r="H4" s="382" t="s">
        <v>114</v>
      </c>
    </row>
    <row r="5" spans="1:8" ht="21.75" customHeight="1" x14ac:dyDescent="0.3">
      <c r="A5" s="342" t="s">
        <v>110</v>
      </c>
      <c r="B5" s="343" t="s">
        <v>22</v>
      </c>
      <c r="C5" s="527" t="s">
        <v>115</v>
      </c>
      <c r="D5" s="527"/>
      <c r="E5" s="527"/>
      <c r="F5" s="527"/>
      <c r="G5" s="527"/>
      <c r="H5" s="527"/>
    </row>
    <row r="6" spans="1:8" ht="21.75" customHeight="1" x14ac:dyDescent="0.3">
      <c r="A6" s="344" t="s">
        <v>111</v>
      </c>
      <c r="B6" s="345" t="s">
        <v>25</v>
      </c>
      <c r="C6" s="346">
        <v>2019</v>
      </c>
      <c r="D6" s="346">
        <v>2020</v>
      </c>
      <c r="E6" s="346">
        <v>2021</v>
      </c>
      <c r="F6" s="346">
        <v>2022</v>
      </c>
      <c r="G6" s="346">
        <v>2023</v>
      </c>
      <c r="H6" s="346">
        <v>2024</v>
      </c>
    </row>
    <row r="7" spans="1:8" ht="7.5" customHeight="1" x14ac:dyDescent="0.35">
      <c r="A7" s="348"/>
      <c r="B7" s="340"/>
      <c r="C7" s="349"/>
      <c r="D7" s="349"/>
      <c r="E7" s="349"/>
    </row>
    <row r="8" spans="1:8" ht="21.75" customHeight="1" x14ac:dyDescent="0.3">
      <c r="A8" s="351" t="s">
        <v>46</v>
      </c>
      <c r="B8" s="351" t="s">
        <v>27</v>
      </c>
      <c r="C8" s="123">
        <f t="shared" ref="C8:G8" si="0">SUM(C9:C10)</f>
        <v>125</v>
      </c>
      <c r="D8" s="123">
        <f t="shared" si="0"/>
        <v>154</v>
      </c>
      <c r="E8" s="123">
        <f t="shared" si="0"/>
        <v>145</v>
      </c>
      <c r="F8" s="131">
        <f t="shared" si="0"/>
        <v>203</v>
      </c>
      <c r="G8" s="431">
        <f t="shared" si="0"/>
        <v>185</v>
      </c>
      <c r="H8" s="131">
        <f t="shared" ref="H8" si="1">SUM(H9:H10)</f>
        <v>219</v>
      </c>
    </row>
    <row r="9" spans="1:8" ht="21.75" customHeight="1" x14ac:dyDescent="0.35">
      <c r="A9" s="338" t="s">
        <v>47</v>
      </c>
      <c r="B9" s="351" t="s">
        <v>28</v>
      </c>
      <c r="C9" s="123">
        <v>69</v>
      </c>
      <c r="D9" s="123">
        <v>88</v>
      </c>
      <c r="E9" s="340">
        <v>76</v>
      </c>
      <c r="F9" s="132">
        <v>122</v>
      </c>
      <c r="G9" s="432">
        <v>86</v>
      </c>
      <c r="H9" s="132">
        <v>122</v>
      </c>
    </row>
    <row r="10" spans="1:8" ht="21.75" customHeight="1" x14ac:dyDescent="0.35">
      <c r="A10" s="351"/>
      <c r="B10" s="351" t="s">
        <v>29</v>
      </c>
      <c r="C10" s="123">
        <v>56</v>
      </c>
      <c r="D10" s="123">
        <v>66</v>
      </c>
      <c r="E10" s="340">
        <v>69</v>
      </c>
      <c r="F10" s="132">
        <v>81</v>
      </c>
      <c r="G10" s="432">
        <v>99</v>
      </c>
      <c r="H10" s="132">
        <v>97</v>
      </c>
    </row>
    <row r="11" spans="1:8" ht="21.75" customHeight="1" x14ac:dyDescent="0.3">
      <c r="A11" s="351"/>
      <c r="B11" s="338"/>
      <c r="C11" s="355"/>
      <c r="D11" s="355"/>
      <c r="E11" s="355"/>
      <c r="F11" s="132"/>
      <c r="G11" s="432"/>
      <c r="H11" s="132"/>
    </row>
    <row r="12" spans="1:8" ht="21.75" customHeight="1" x14ac:dyDescent="0.3">
      <c r="A12" s="351" t="s">
        <v>48</v>
      </c>
      <c r="B12" s="351" t="s">
        <v>27</v>
      </c>
      <c r="C12" s="123">
        <f t="shared" ref="C12:H12" si="2">SUM(C13:C14)</f>
        <v>74</v>
      </c>
      <c r="D12" s="123">
        <f t="shared" si="2"/>
        <v>69</v>
      </c>
      <c r="E12" s="123">
        <f t="shared" si="2"/>
        <v>73</v>
      </c>
      <c r="F12" s="131">
        <f t="shared" si="2"/>
        <v>97</v>
      </c>
      <c r="G12" s="431">
        <f t="shared" si="2"/>
        <v>79</v>
      </c>
      <c r="H12" s="131">
        <f t="shared" si="2"/>
        <v>77</v>
      </c>
    </row>
    <row r="13" spans="1:8" ht="21.75" customHeight="1" x14ac:dyDescent="0.3">
      <c r="A13" s="338" t="s">
        <v>49</v>
      </c>
      <c r="B13" s="351" t="s">
        <v>28</v>
      </c>
      <c r="C13" s="123">
        <v>36</v>
      </c>
      <c r="D13" s="123">
        <v>36</v>
      </c>
      <c r="E13" s="123">
        <v>40</v>
      </c>
      <c r="F13" s="132">
        <v>65</v>
      </c>
      <c r="G13" s="432">
        <v>49</v>
      </c>
      <c r="H13" s="132">
        <v>40</v>
      </c>
    </row>
    <row r="14" spans="1:8" ht="21.75" customHeight="1" x14ac:dyDescent="0.3">
      <c r="A14" s="351"/>
      <c r="B14" s="351" t="s">
        <v>29</v>
      </c>
      <c r="C14" s="123">
        <v>38</v>
      </c>
      <c r="D14" s="123">
        <v>33</v>
      </c>
      <c r="E14" s="123">
        <v>33</v>
      </c>
      <c r="F14" s="132">
        <v>32</v>
      </c>
      <c r="G14" s="432">
        <v>30</v>
      </c>
      <c r="H14" s="132">
        <v>37</v>
      </c>
    </row>
    <row r="15" spans="1:8" ht="21.75" customHeight="1" x14ac:dyDescent="0.3">
      <c r="A15" s="351"/>
      <c r="B15" s="338"/>
      <c r="C15" s="355"/>
      <c r="D15" s="355"/>
      <c r="E15" s="355"/>
      <c r="F15" s="132"/>
      <c r="G15" s="432"/>
      <c r="H15" s="132"/>
    </row>
    <row r="16" spans="1:8" ht="21.75" customHeight="1" x14ac:dyDescent="0.3">
      <c r="A16" s="351" t="s">
        <v>50</v>
      </c>
      <c r="B16" s="351" t="s">
        <v>27</v>
      </c>
      <c r="C16" s="123">
        <f t="shared" ref="C16:H16" si="3">SUM(C17:C18)</f>
        <v>24</v>
      </c>
      <c r="D16" s="123">
        <f t="shared" si="3"/>
        <v>3</v>
      </c>
      <c r="E16" s="123">
        <f t="shared" si="3"/>
        <v>36</v>
      </c>
      <c r="F16" s="131">
        <f t="shared" si="3"/>
        <v>34</v>
      </c>
      <c r="G16" s="431">
        <f t="shared" si="3"/>
        <v>22</v>
      </c>
      <c r="H16" s="131">
        <f t="shared" si="3"/>
        <v>9</v>
      </c>
    </row>
    <row r="17" spans="1:12" ht="21.75" customHeight="1" x14ac:dyDescent="0.35">
      <c r="A17" s="338" t="s">
        <v>51</v>
      </c>
      <c r="B17" s="351" t="s">
        <v>28</v>
      </c>
      <c r="C17" s="123">
        <v>15</v>
      </c>
      <c r="D17" s="123">
        <v>2</v>
      </c>
      <c r="E17" s="340">
        <v>22</v>
      </c>
      <c r="F17" s="132">
        <v>21</v>
      </c>
      <c r="G17" s="432">
        <v>13</v>
      </c>
      <c r="H17" s="132">
        <v>7</v>
      </c>
    </row>
    <row r="18" spans="1:12" ht="21.75" customHeight="1" x14ac:dyDescent="0.35">
      <c r="A18" s="351"/>
      <c r="B18" s="351" t="s">
        <v>29</v>
      </c>
      <c r="C18" s="123">
        <v>9</v>
      </c>
      <c r="D18" s="123">
        <v>1</v>
      </c>
      <c r="E18" s="340">
        <v>14</v>
      </c>
      <c r="F18" s="132">
        <v>13</v>
      </c>
      <c r="G18" s="432">
        <v>9</v>
      </c>
      <c r="H18" s="132">
        <v>2</v>
      </c>
      <c r="L18" s="352"/>
    </row>
    <row r="19" spans="1:12" ht="21.75" customHeight="1" x14ac:dyDescent="0.3">
      <c r="A19" s="338"/>
      <c r="B19" s="351"/>
      <c r="C19" s="123"/>
      <c r="D19" s="123"/>
      <c r="E19" s="123"/>
      <c r="F19" s="132"/>
      <c r="G19" s="432"/>
      <c r="H19" s="132"/>
    </row>
    <row r="20" spans="1:12" ht="21.75" customHeight="1" x14ac:dyDescent="0.3">
      <c r="A20" s="351" t="s">
        <v>52</v>
      </c>
      <c r="B20" s="351" t="s">
        <v>27</v>
      </c>
      <c r="C20" s="123">
        <f t="shared" ref="C20:H20" si="4">SUM(C21:C22)</f>
        <v>14</v>
      </c>
      <c r="D20" s="123">
        <f t="shared" si="4"/>
        <v>57</v>
      </c>
      <c r="E20" s="123">
        <f t="shared" si="4"/>
        <v>12</v>
      </c>
      <c r="F20" s="131">
        <f t="shared" si="4"/>
        <v>45</v>
      </c>
      <c r="G20" s="431">
        <f t="shared" si="4"/>
        <v>22</v>
      </c>
      <c r="H20" s="131">
        <f t="shared" si="4"/>
        <v>22</v>
      </c>
    </row>
    <row r="21" spans="1:12" ht="21.75" customHeight="1" x14ac:dyDescent="0.3">
      <c r="A21" s="338" t="s">
        <v>53</v>
      </c>
      <c r="B21" s="351" t="s">
        <v>28</v>
      </c>
      <c r="C21" s="123">
        <v>11</v>
      </c>
      <c r="D21" s="123">
        <v>38</v>
      </c>
      <c r="E21" s="123">
        <v>10</v>
      </c>
      <c r="F21" s="132">
        <v>29</v>
      </c>
      <c r="G21" s="432">
        <v>13</v>
      </c>
      <c r="H21" s="132">
        <v>15</v>
      </c>
    </row>
    <row r="22" spans="1:12" ht="21.75" customHeight="1" x14ac:dyDescent="0.3">
      <c r="A22" s="338"/>
      <c r="B22" s="351" t="s">
        <v>29</v>
      </c>
      <c r="C22" s="123">
        <v>3</v>
      </c>
      <c r="D22" s="123">
        <v>19</v>
      </c>
      <c r="E22" s="123">
        <v>2</v>
      </c>
      <c r="F22" s="132">
        <v>16</v>
      </c>
      <c r="G22" s="432">
        <v>9</v>
      </c>
      <c r="H22" s="132">
        <v>7</v>
      </c>
    </row>
    <row r="23" spans="1:12" ht="7.5" customHeight="1" x14ac:dyDescent="0.3">
      <c r="A23" s="356"/>
      <c r="B23" s="356"/>
      <c r="C23" s="134"/>
      <c r="D23" s="134"/>
      <c r="E23" s="134"/>
      <c r="F23" s="357"/>
      <c r="G23" s="429"/>
      <c r="H23" s="357"/>
    </row>
    <row r="24" spans="1:12" ht="7.5" customHeight="1" x14ac:dyDescent="0.3">
      <c r="A24" s="359"/>
      <c r="B24" s="359"/>
      <c r="C24" s="135"/>
      <c r="D24" s="135"/>
      <c r="E24" s="135"/>
      <c r="G24" s="430"/>
    </row>
    <row r="25" spans="1:12" ht="21.75" customHeight="1" x14ac:dyDescent="0.3">
      <c r="A25" s="333" t="s">
        <v>33</v>
      </c>
      <c r="B25" s="361" t="s">
        <v>57</v>
      </c>
      <c r="C25" s="137">
        <f t="shared" ref="C25:H27" si="5">C20+C12+C16+C8</f>
        <v>237</v>
      </c>
      <c r="D25" s="137">
        <f t="shared" si="5"/>
        <v>283</v>
      </c>
      <c r="E25" s="137">
        <f t="shared" si="5"/>
        <v>266</v>
      </c>
      <c r="F25" s="137">
        <f t="shared" si="5"/>
        <v>379</v>
      </c>
      <c r="G25" s="433">
        <f t="shared" si="5"/>
        <v>308</v>
      </c>
      <c r="H25" s="137">
        <f t="shared" si="5"/>
        <v>327</v>
      </c>
      <c r="I25" s="75"/>
    </row>
    <row r="26" spans="1:12" ht="21.75" customHeight="1" x14ac:dyDescent="0.3">
      <c r="A26" s="361" t="s">
        <v>35</v>
      </c>
      <c r="B26" s="333" t="s">
        <v>36</v>
      </c>
      <c r="C26" s="139">
        <f t="shared" si="5"/>
        <v>131</v>
      </c>
      <c r="D26" s="139">
        <f t="shared" si="5"/>
        <v>164</v>
      </c>
      <c r="E26" s="139">
        <f t="shared" si="5"/>
        <v>148</v>
      </c>
      <c r="F26" s="139">
        <f t="shared" si="5"/>
        <v>237</v>
      </c>
      <c r="G26" s="151">
        <f t="shared" si="5"/>
        <v>161</v>
      </c>
      <c r="H26" s="139">
        <f t="shared" si="5"/>
        <v>184</v>
      </c>
      <c r="I26" s="75"/>
    </row>
    <row r="27" spans="1:12" ht="21.75" customHeight="1" x14ac:dyDescent="0.35">
      <c r="A27" s="340"/>
      <c r="B27" s="333" t="s">
        <v>37</v>
      </c>
      <c r="C27" s="139">
        <f t="shared" si="5"/>
        <v>106</v>
      </c>
      <c r="D27" s="139">
        <f t="shared" si="5"/>
        <v>119</v>
      </c>
      <c r="E27" s="139">
        <f t="shared" si="5"/>
        <v>118</v>
      </c>
      <c r="F27" s="139">
        <f t="shared" si="5"/>
        <v>142</v>
      </c>
      <c r="G27" s="151">
        <f t="shared" si="5"/>
        <v>147</v>
      </c>
      <c r="H27" s="139">
        <f t="shared" si="5"/>
        <v>143</v>
      </c>
      <c r="I27" s="75"/>
    </row>
    <row r="28" spans="1:12" ht="7.5" customHeight="1" x14ac:dyDescent="0.3">
      <c r="A28" s="374"/>
      <c r="B28" s="374"/>
      <c r="C28" s="128"/>
      <c r="D28" s="128"/>
      <c r="E28" s="128"/>
      <c r="F28" s="128"/>
      <c r="G28" s="375"/>
      <c r="H28" s="375"/>
      <c r="I28" s="75"/>
    </row>
    <row r="29" spans="1:12" ht="21.75" customHeight="1" x14ac:dyDescent="0.3">
      <c r="A29" s="333"/>
      <c r="B29" s="361"/>
      <c r="C29" s="376"/>
      <c r="D29" s="376"/>
      <c r="E29" s="376"/>
      <c r="F29" s="376"/>
      <c r="G29" s="376"/>
      <c r="H29" s="376"/>
      <c r="I29" s="75"/>
    </row>
    <row r="30" spans="1:12" ht="21.75" customHeight="1" x14ac:dyDescent="0.3">
      <c r="A30" s="365"/>
      <c r="B30" s="366"/>
      <c r="C30" s="336"/>
      <c r="D30" s="336"/>
      <c r="E30" s="367"/>
      <c r="F30" s="336"/>
      <c r="G30" s="368"/>
      <c r="H30" s="368" t="s">
        <v>38</v>
      </c>
    </row>
    <row r="31" spans="1:12" ht="21.75" customHeight="1" x14ac:dyDescent="0.3">
      <c r="A31" s="365"/>
      <c r="B31" s="365"/>
      <c r="C31" s="130"/>
      <c r="D31" s="130"/>
      <c r="E31" s="130"/>
      <c r="F31" s="130"/>
      <c r="G31" s="369"/>
      <c r="H31" s="369" t="s">
        <v>39</v>
      </c>
    </row>
    <row r="32" spans="1:12" ht="21.75" customHeight="1" x14ac:dyDescent="0.3">
      <c r="A32" s="365"/>
      <c r="B32" s="365"/>
      <c r="C32" s="130"/>
      <c r="D32" s="130"/>
      <c r="E32" s="130"/>
      <c r="F32" s="130"/>
      <c r="G32" s="130"/>
      <c r="H32" s="130"/>
      <c r="I32" s="75"/>
    </row>
    <row r="33" spans="1:8" ht="21.75" customHeight="1" x14ac:dyDescent="0.3">
      <c r="A33" s="365"/>
      <c r="B33" s="366"/>
      <c r="C33" s="336"/>
      <c r="D33" s="336"/>
      <c r="E33" s="367"/>
      <c r="F33" s="336"/>
      <c r="G33" s="368"/>
      <c r="H33" s="368"/>
    </row>
    <row r="34" spans="1:8" ht="21.75" customHeight="1" x14ac:dyDescent="0.3">
      <c r="A34" s="365"/>
      <c r="B34" s="365"/>
      <c r="C34" s="130"/>
      <c r="D34" s="130"/>
      <c r="E34" s="130"/>
      <c r="F34" s="130"/>
      <c r="G34" s="369"/>
      <c r="H34" s="369"/>
    </row>
    <row r="35" spans="1:8" ht="15" customHeight="1" x14ac:dyDescent="0.3">
      <c r="A35" s="365"/>
      <c r="B35" s="365"/>
      <c r="C35" s="130"/>
      <c r="D35" s="130"/>
      <c r="E35" s="130"/>
      <c r="F35" s="130"/>
      <c r="G35" s="130"/>
      <c r="H35" s="130"/>
    </row>
    <row r="36" spans="1:8" ht="15" customHeight="1" x14ac:dyDescent="0.3">
      <c r="A36" s="365"/>
      <c r="B36" s="365"/>
      <c r="C36" s="130"/>
      <c r="D36" s="130"/>
      <c r="E36" s="130"/>
      <c r="F36" s="130"/>
      <c r="G36" s="130"/>
      <c r="H36" s="130"/>
    </row>
    <row r="37" spans="1:8" x14ac:dyDescent="0.3">
      <c r="A37" s="365"/>
      <c r="B37" s="365"/>
      <c r="C37" s="130"/>
      <c r="D37" s="130"/>
      <c r="E37" s="130"/>
      <c r="F37" s="130"/>
      <c r="G37" s="130"/>
      <c r="H37" s="130"/>
    </row>
    <row r="38" spans="1:8" x14ac:dyDescent="0.3">
      <c r="A38" s="365"/>
      <c r="B38" s="365"/>
      <c r="C38" s="130"/>
      <c r="D38" s="130"/>
      <c r="E38" s="130"/>
      <c r="F38" s="130"/>
      <c r="G38" s="130"/>
      <c r="H38" s="130"/>
    </row>
    <row r="39" spans="1:8" x14ac:dyDescent="0.3">
      <c r="A39" s="365"/>
      <c r="B39" s="365"/>
      <c r="C39" s="130"/>
      <c r="D39" s="130"/>
      <c r="E39" s="130"/>
      <c r="F39" s="130"/>
      <c r="G39" s="130"/>
      <c r="H39" s="130"/>
    </row>
    <row r="40" spans="1:8" x14ac:dyDescent="0.3">
      <c r="A40" s="365"/>
      <c r="B40" s="365"/>
      <c r="C40" s="130"/>
      <c r="D40" s="130"/>
      <c r="E40" s="130"/>
      <c r="F40" s="130"/>
      <c r="G40" s="130"/>
      <c r="H40" s="130"/>
    </row>
    <row r="42" spans="1:8" x14ac:dyDescent="0.3">
      <c r="A42" s="366"/>
      <c r="B42" s="366"/>
    </row>
    <row r="44" spans="1:8" x14ac:dyDescent="0.3">
      <c r="A44" s="370"/>
    </row>
    <row r="46" spans="1:8" ht="12" customHeight="1" x14ac:dyDescent="0.3">
      <c r="B46" s="370"/>
    </row>
    <row r="49" spans="1:2" s="350" customFormat="1" x14ac:dyDescent="0.3">
      <c r="A49" s="336"/>
      <c r="B49" s="336"/>
    </row>
  </sheetData>
  <sheetProtection selectLockedCells="1" selectUnlockedCells="1"/>
  <mergeCells count="1">
    <mergeCell ref="C5:H5"/>
  </mergeCells>
  <printOptions horizontalCentered="1"/>
  <pageMargins left="0.7" right="0.7" top="0.75" bottom="0.75" header="0.3" footer="0.3"/>
  <pageSetup paperSize="9" scale="75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A1:L49"/>
  <sheetViews>
    <sheetView view="pageBreakPreview" topLeftCell="A25" zoomScale="90" zoomScaleSheetLayoutView="90" workbookViewId="0">
      <selection activeCell="D19" sqref="D19"/>
    </sheetView>
  </sheetViews>
  <sheetFormatPr defaultColWidth="11.44140625" defaultRowHeight="15.6" x14ac:dyDescent="0.3"/>
  <cols>
    <col min="1" max="1" width="20.88671875" style="336" customWidth="1"/>
    <col min="2" max="2" width="23.5546875" style="336" customWidth="1"/>
    <col min="3" max="8" width="11" style="350" customWidth="1"/>
    <col min="9" max="16384" width="11.44140625" style="336"/>
  </cols>
  <sheetData>
    <row r="1" spans="1:8" ht="21.75" customHeight="1" x14ac:dyDescent="0.35">
      <c r="A1" s="332" t="s">
        <v>112</v>
      </c>
      <c r="B1" s="333" t="s">
        <v>90</v>
      </c>
      <c r="C1" s="334"/>
      <c r="D1" s="335"/>
      <c r="E1" s="335"/>
      <c r="F1" s="335"/>
      <c r="G1" s="335"/>
      <c r="H1" s="335"/>
    </row>
    <row r="2" spans="1:8" ht="21.75" customHeight="1" x14ac:dyDescent="0.35">
      <c r="A2" s="337" t="s">
        <v>113</v>
      </c>
      <c r="B2" s="338" t="s">
        <v>91</v>
      </c>
      <c r="C2" s="334"/>
      <c r="D2" s="339"/>
      <c r="E2" s="339"/>
      <c r="F2" s="339"/>
      <c r="G2" s="339"/>
      <c r="H2" s="339"/>
    </row>
    <row r="3" spans="1:8" ht="21.75" customHeight="1" x14ac:dyDescent="0.35">
      <c r="A3" s="337"/>
      <c r="B3" s="338"/>
      <c r="C3" s="334"/>
      <c r="D3" s="339"/>
      <c r="E3" s="339"/>
      <c r="F3" s="339"/>
      <c r="G3" s="339"/>
      <c r="H3" s="339"/>
    </row>
    <row r="4" spans="1:8" ht="21.75" customHeight="1" x14ac:dyDescent="0.35">
      <c r="A4" s="340"/>
      <c r="B4" s="340"/>
      <c r="C4" s="334"/>
      <c r="D4" s="334"/>
      <c r="E4" s="341"/>
      <c r="F4" s="381"/>
      <c r="G4" s="382"/>
      <c r="H4" s="382" t="s">
        <v>116</v>
      </c>
    </row>
    <row r="5" spans="1:8" ht="21.75" customHeight="1" x14ac:dyDescent="0.3">
      <c r="A5" s="342" t="s">
        <v>117</v>
      </c>
      <c r="B5" s="343" t="s">
        <v>22</v>
      </c>
      <c r="C5" s="527" t="s">
        <v>107</v>
      </c>
      <c r="D5" s="527"/>
      <c r="E5" s="527"/>
      <c r="F5" s="527"/>
      <c r="G5" s="527"/>
      <c r="H5" s="527"/>
    </row>
    <row r="6" spans="1:8" ht="21.75" customHeight="1" x14ac:dyDescent="0.3">
      <c r="A6" s="344" t="s">
        <v>111</v>
      </c>
      <c r="B6" s="345" t="s">
        <v>25</v>
      </c>
      <c r="C6" s="346">
        <v>2019</v>
      </c>
      <c r="D6" s="346">
        <v>2020</v>
      </c>
      <c r="E6" s="346">
        <v>2021</v>
      </c>
      <c r="F6" s="346">
        <v>2022</v>
      </c>
      <c r="G6" s="346">
        <v>2023</v>
      </c>
      <c r="H6" s="346">
        <v>2024</v>
      </c>
    </row>
    <row r="7" spans="1:8" ht="7.5" customHeight="1" x14ac:dyDescent="0.35">
      <c r="A7" s="348"/>
      <c r="B7" s="340"/>
      <c r="C7" s="349"/>
      <c r="D7" s="349"/>
      <c r="E7" s="349"/>
    </row>
    <row r="8" spans="1:8" ht="21.75" customHeight="1" x14ac:dyDescent="0.3">
      <c r="A8" s="351" t="s">
        <v>46</v>
      </c>
      <c r="B8" s="351" t="s">
        <v>27</v>
      </c>
      <c r="C8" s="123">
        <f t="shared" ref="C8:G8" si="0">SUM(C9:C10)</f>
        <v>114</v>
      </c>
      <c r="D8" s="123">
        <f t="shared" si="0"/>
        <v>92</v>
      </c>
      <c r="E8" s="123">
        <f t="shared" si="0"/>
        <v>133</v>
      </c>
      <c r="F8" s="124">
        <f t="shared" si="0"/>
        <v>152</v>
      </c>
      <c r="G8" s="427">
        <f t="shared" si="0"/>
        <v>141</v>
      </c>
      <c r="H8" s="124">
        <f t="shared" ref="H8" si="1">SUM(H9:H10)</f>
        <v>90</v>
      </c>
    </row>
    <row r="9" spans="1:8" ht="21.75" customHeight="1" x14ac:dyDescent="0.3">
      <c r="A9" s="338" t="s">
        <v>47</v>
      </c>
      <c r="B9" s="351" t="s">
        <v>28</v>
      </c>
      <c r="C9" s="123">
        <v>71</v>
      </c>
      <c r="D9" s="123">
        <v>53</v>
      </c>
      <c r="E9" s="123">
        <v>66</v>
      </c>
      <c r="F9" s="125">
        <v>87</v>
      </c>
      <c r="G9" s="428">
        <v>83</v>
      </c>
      <c r="H9" s="125">
        <v>52</v>
      </c>
    </row>
    <row r="10" spans="1:8" ht="21.75" customHeight="1" x14ac:dyDescent="0.3">
      <c r="A10" s="351"/>
      <c r="B10" s="351" t="s">
        <v>29</v>
      </c>
      <c r="C10" s="123">
        <v>43</v>
      </c>
      <c r="D10" s="123">
        <v>39</v>
      </c>
      <c r="E10" s="123">
        <v>67</v>
      </c>
      <c r="F10" s="125">
        <v>65</v>
      </c>
      <c r="G10" s="428">
        <v>58</v>
      </c>
      <c r="H10" s="125">
        <v>38</v>
      </c>
    </row>
    <row r="11" spans="1:8" ht="21.75" customHeight="1" x14ac:dyDescent="0.3">
      <c r="A11" s="351"/>
      <c r="B11" s="338"/>
      <c r="C11" s="355"/>
      <c r="D11" s="355"/>
      <c r="E11" s="355"/>
      <c r="F11" s="125"/>
      <c r="G11" s="428"/>
      <c r="H11" s="125"/>
    </row>
    <row r="12" spans="1:8" ht="21.75" customHeight="1" x14ac:dyDescent="0.3">
      <c r="A12" s="351" t="s">
        <v>48</v>
      </c>
      <c r="B12" s="351" t="s">
        <v>27</v>
      </c>
      <c r="C12" s="123">
        <f t="shared" ref="C12:H12" si="2">SUM(C13:C14)</f>
        <v>7</v>
      </c>
      <c r="D12" s="123">
        <f t="shared" si="2"/>
        <v>5</v>
      </c>
      <c r="E12" s="123">
        <f t="shared" si="2"/>
        <v>18</v>
      </c>
      <c r="F12" s="124">
        <f t="shared" si="2"/>
        <v>14</v>
      </c>
      <c r="G12" s="427">
        <f t="shared" si="2"/>
        <v>10</v>
      </c>
      <c r="H12" s="124">
        <f t="shared" si="2"/>
        <v>7</v>
      </c>
    </row>
    <row r="13" spans="1:8" ht="21.75" customHeight="1" x14ac:dyDescent="0.3">
      <c r="A13" s="338" t="s">
        <v>49</v>
      </c>
      <c r="B13" s="351" t="s">
        <v>28</v>
      </c>
      <c r="C13" s="123">
        <v>3</v>
      </c>
      <c r="D13" s="123">
        <v>4</v>
      </c>
      <c r="E13" s="123">
        <v>10</v>
      </c>
      <c r="F13" s="125">
        <v>6</v>
      </c>
      <c r="G13" s="428">
        <v>6</v>
      </c>
      <c r="H13" s="125">
        <v>5</v>
      </c>
    </row>
    <row r="14" spans="1:8" ht="21.75" customHeight="1" x14ac:dyDescent="0.3">
      <c r="A14" s="351"/>
      <c r="B14" s="351" t="s">
        <v>29</v>
      </c>
      <c r="C14" s="123">
        <v>4</v>
      </c>
      <c r="D14" s="123">
        <v>1</v>
      </c>
      <c r="E14" s="123">
        <v>8</v>
      </c>
      <c r="F14" s="125">
        <v>8</v>
      </c>
      <c r="G14" s="428">
        <v>4</v>
      </c>
      <c r="H14" s="125">
        <v>2</v>
      </c>
    </row>
    <row r="15" spans="1:8" ht="21.75" customHeight="1" x14ac:dyDescent="0.3">
      <c r="A15" s="351"/>
      <c r="B15" s="338"/>
      <c r="C15" s="355"/>
      <c r="D15" s="355"/>
      <c r="E15" s="355"/>
      <c r="F15" s="125"/>
      <c r="G15" s="428"/>
      <c r="H15" s="125"/>
    </row>
    <row r="16" spans="1:8" ht="21.75" customHeight="1" x14ac:dyDescent="0.3">
      <c r="A16" s="351" t="s">
        <v>50</v>
      </c>
      <c r="B16" s="351" t="s">
        <v>27</v>
      </c>
      <c r="C16" s="123">
        <f t="shared" ref="C16:H16" si="3">SUM(C17:C18)</f>
        <v>11</v>
      </c>
      <c r="D16" s="123">
        <f t="shared" si="3"/>
        <v>2</v>
      </c>
      <c r="E16" s="123">
        <f t="shared" si="3"/>
        <v>8</v>
      </c>
      <c r="F16" s="124">
        <f t="shared" si="3"/>
        <v>6</v>
      </c>
      <c r="G16" s="427">
        <f t="shared" si="3"/>
        <v>4</v>
      </c>
      <c r="H16" s="124">
        <f t="shared" si="3"/>
        <v>1</v>
      </c>
    </row>
    <row r="17" spans="1:12" ht="21.75" customHeight="1" x14ac:dyDescent="0.3">
      <c r="A17" s="338" t="s">
        <v>51</v>
      </c>
      <c r="B17" s="351" t="s">
        <v>28</v>
      </c>
      <c r="C17" s="123">
        <v>6</v>
      </c>
      <c r="D17" s="123">
        <v>2</v>
      </c>
      <c r="E17" s="123">
        <v>6</v>
      </c>
      <c r="F17" s="125">
        <v>3</v>
      </c>
      <c r="G17" s="428">
        <v>2</v>
      </c>
      <c r="H17" s="125">
        <v>1</v>
      </c>
    </row>
    <row r="18" spans="1:12" ht="21.75" customHeight="1" x14ac:dyDescent="0.3">
      <c r="A18" s="351"/>
      <c r="B18" s="351" t="s">
        <v>29</v>
      </c>
      <c r="C18" s="123">
        <v>5</v>
      </c>
      <c r="D18" s="123">
        <v>0</v>
      </c>
      <c r="E18" s="123">
        <v>2</v>
      </c>
      <c r="F18" s="125">
        <v>3</v>
      </c>
      <c r="G18" s="428">
        <v>2</v>
      </c>
      <c r="H18" s="123">
        <v>0</v>
      </c>
      <c r="L18" s="352"/>
    </row>
    <row r="19" spans="1:12" ht="21.75" customHeight="1" x14ac:dyDescent="0.3">
      <c r="A19" s="338"/>
      <c r="B19" s="351"/>
      <c r="C19" s="123"/>
      <c r="D19" s="123"/>
      <c r="E19" s="123"/>
      <c r="F19" s="125"/>
      <c r="G19" s="428"/>
      <c r="H19" s="125"/>
    </row>
    <row r="20" spans="1:12" ht="21.75" customHeight="1" x14ac:dyDescent="0.3">
      <c r="A20" s="351" t="s">
        <v>52</v>
      </c>
      <c r="B20" s="351" t="s">
        <v>27</v>
      </c>
      <c r="C20" s="123">
        <f t="shared" ref="C20:H20" si="4">SUM(C21:C22)</f>
        <v>7</v>
      </c>
      <c r="D20" s="123">
        <f t="shared" si="4"/>
        <v>9</v>
      </c>
      <c r="E20" s="123">
        <f t="shared" si="4"/>
        <v>11</v>
      </c>
      <c r="F20" s="124">
        <f t="shared" si="4"/>
        <v>9</v>
      </c>
      <c r="G20" s="427">
        <f t="shared" si="4"/>
        <v>5</v>
      </c>
      <c r="H20" s="141">
        <f t="shared" si="4"/>
        <v>0</v>
      </c>
    </row>
    <row r="21" spans="1:12" ht="21.75" customHeight="1" x14ac:dyDescent="0.3">
      <c r="A21" s="338" t="s">
        <v>53</v>
      </c>
      <c r="B21" s="351" t="s">
        <v>28</v>
      </c>
      <c r="C21" s="123">
        <v>6</v>
      </c>
      <c r="D21" s="123">
        <v>6</v>
      </c>
      <c r="E21" s="123">
        <v>10</v>
      </c>
      <c r="F21" s="125">
        <v>9</v>
      </c>
      <c r="G21" s="428">
        <v>3</v>
      </c>
      <c r="H21" s="123">
        <v>0</v>
      </c>
    </row>
    <row r="22" spans="1:12" ht="21.75" customHeight="1" x14ac:dyDescent="0.3">
      <c r="A22" s="338"/>
      <c r="B22" s="351" t="s">
        <v>29</v>
      </c>
      <c r="C22" s="123">
        <v>1</v>
      </c>
      <c r="D22" s="123">
        <v>3</v>
      </c>
      <c r="E22" s="123">
        <v>1</v>
      </c>
      <c r="F22" s="140" t="s">
        <v>60</v>
      </c>
      <c r="G22" s="435">
        <v>2</v>
      </c>
      <c r="H22" s="123">
        <v>0</v>
      </c>
    </row>
    <row r="23" spans="1:12" ht="7.5" customHeight="1" x14ac:dyDescent="0.3">
      <c r="A23" s="356"/>
      <c r="B23" s="356"/>
      <c r="C23" s="134"/>
      <c r="D23" s="134"/>
      <c r="E23" s="134"/>
      <c r="F23" s="357"/>
      <c r="G23" s="429"/>
      <c r="H23" s="357"/>
    </row>
    <row r="24" spans="1:12" ht="7.5" customHeight="1" x14ac:dyDescent="0.3">
      <c r="A24" s="359"/>
      <c r="B24" s="359"/>
      <c r="C24" s="135"/>
      <c r="D24" s="135"/>
      <c r="E24" s="135"/>
      <c r="G24" s="430"/>
    </row>
    <row r="25" spans="1:12" ht="21.75" customHeight="1" x14ac:dyDescent="0.3">
      <c r="A25" s="333" t="s">
        <v>33</v>
      </c>
      <c r="B25" s="361" t="s">
        <v>57</v>
      </c>
      <c r="C25" s="137">
        <f t="shared" ref="C25:H27" si="5">C20+C12+C16+C8</f>
        <v>139</v>
      </c>
      <c r="D25" s="137">
        <f t="shared" si="5"/>
        <v>108</v>
      </c>
      <c r="E25" s="137">
        <f t="shared" si="5"/>
        <v>170</v>
      </c>
      <c r="F25" s="137">
        <f t="shared" si="5"/>
        <v>181</v>
      </c>
      <c r="G25" s="433">
        <f t="shared" si="5"/>
        <v>160</v>
      </c>
      <c r="H25" s="137">
        <f t="shared" si="5"/>
        <v>98</v>
      </c>
      <c r="I25" s="75"/>
    </row>
    <row r="26" spans="1:12" ht="21.75" customHeight="1" x14ac:dyDescent="0.3">
      <c r="A26" s="361" t="s">
        <v>35</v>
      </c>
      <c r="B26" s="333" t="s">
        <v>36</v>
      </c>
      <c r="C26" s="139">
        <f t="shared" si="5"/>
        <v>86</v>
      </c>
      <c r="D26" s="139">
        <f t="shared" si="5"/>
        <v>65</v>
      </c>
      <c r="E26" s="139">
        <f t="shared" si="5"/>
        <v>92</v>
      </c>
      <c r="F26" s="139">
        <f t="shared" si="5"/>
        <v>105</v>
      </c>
      <c r="G26" s="151">
        <f t="shared" si="5"/>
        <v>94</v>
      </c>
      <c r="H26" s="139">
        <f t="shared" si="5"/>
        <v>58</v>
      </c>
      <c r="I26" s="75"/>
    </row>
    <row r="27" spans="1:12" ht="21.75" customHeight="1" x14ac:dyDescent="0.35">
      <c r="A27" s="340"/>
      <c r="B27" s="333" t="s">
        <v>37</v>
      </c>
      <c r="C27" s="139">
        <f t="shared" si="5"/>
        <v>53</v>
      </c>
      <c r="D27" s="139">
        <f t="shared" si="5"/>
        <v>43</v>
      </c>
      <c r="E27" s="139">
        <f t="shared" si="5"/>
        <v>78</v>
      </c>
      <c r="F27" s="139">
        <f t="shared" si="5"/>
        <v>76</v>
      </c>
      <c r="G27" s="151">
        <f t="shared" si="5"/>
        <v>66</v>
      </c>
      <c r="H27" s="139">
        <f t="shared" si="5"/>
        <v>40</v>
      </c>
      <c r="I27" s="75"/>
    </row>
    <row r="28" spans="1:12" ht="7.5" customHeight="1" x14ac:dyDescent="0.3">
      <c r="A28" s="374"/>
      <c r="B28" s="374"/>
      <c r="C28" s="128"/>
      <c r="D28" s="128"/>
      <c r="E28" s="128"/>
      <c r="F28" s="375"/>
      <c r="G28" s="375"/>
      <c r="H28" s="375"/>
      <c r="I28" s="75"/>
    </row>
    <row r="29" spans="1:12" ht="21.75" customHeight="1" x14ac:dyDescent="0.3">
      <c r="A29" s="333"/>
      <c r="B29" s="361"/>
      <c r="C29" s="376"/>
      <c r="D29" s="376"/>
      <c r="E29" s="376"/>
      <c r="F29" s="376"/>
      <c r="G29" s="376"/>
      <c r="H29" s="376"/>
      <c r="I29" s="75"/>
    </row>
    <row r="30" spans="1:12" ht="21.75" customHeight="1" x14ac:dyDescent="0.3">
      <c r="A30" s="365"/>
      <c r="B30" s="366"/>
      <c r="C30" s="336"/>
      <c r="D30" s="336"/>
      <c r="E30" s="367"/>
      <c r="F30" s="336"/>
      <c r="G30" s="368"/>
      <c r="H30" s="368" t="s">
        <v>38</v>
      </c>
    </row>
    <row r="31" spans="1:12" ht="21.75" customHeight="1" x14ac:dyDescent="0.3">
      <c r="A31" s="365"/>
      <c r="B31" s="365"/>
      <c r="C31" s="130"/>
      <c r="D31" s="130"/>
      <c r="E31" s="130"/>
      <c r="F31" s="130"/>
      <c r="G31" s="369"/>
      <c r="H31" s="369" t="s">
        <v>39</v>
      </c>
    </row>
    <row r="32" spans="1:12" ht="21.75" customHeight="1" x14ac:dyDescent="0.3">
      <c r="A32" s="365"/>
      <c r="B32" s="365"/>
      <c r="C32" s="130"/>
      <c r="D32" s="130"/>
      <c r="E32" s="130"/>
      <c r="F32" s="130"/>
      <c r="G32" s="130"/>
      <c r="H32" s="130"/>
      <c r="I32" s="75"/>
    </row>
    <row r="33" spans="1:8" ht="21.75" customHeight="1" x14ac:dyDescent="0.3">
      <c r="A33" s="365"/>
      <c r="B33" s="366"/>
      <c r="C33" s="336"/>
      <c r="D33" s="336"/>
      <c r="E33" s="367"/>
      <c r="F33" s="336"/>
      <c r="G33" s="368"/>
      <c r="H33" s="368"/>
    </row>
    <row r="34" spans="1:8" ht="21.75" customHeight="1" x14ac:dyDescent="0.3">
      <c r="A34" s="365"/>
      <c r="B34" s="365"/>
      <c r="C34" s="130"/>
      <c r="D34" s="130"/>
      <c r="E34" s="130"/>
      <c r="F34" s="130"/>
      <c r="G34" s="369"/>
      <c r="H34" s="369"/>
    </row>
    <row r="35" spans="1:8" ht="15" customHeight="1" x14ac:dyDescent="0.3">
      <c r="A35" s="365"/>
      <c r="B35" s="365"/>
      <c r="C35" s="130"/>
      <c r="D35" s="130"/>
      <c r="E35" s="130"/>
      <c r="F35" s="130"/>
      <c r="G35" s="130"/>
      <c r="H35" s="130"/>
    </row>
    <row r="36" spans="1:8" ht="15" customHeight="1" x14ac:dyDescent="0.3">
      <c r="A36" s="365"/>
      <c r="B36" s="365"/>
      <c r="C36" s="130"/>
      <c r="D36" s="130"/>
      <c r="E36" s="130"/>
      <c r="F36" s="130"/>
      <c r="G36" s="130"/>
      <c r="H36" s="130"/>
    </row>
    <row r="37" spans="1:8" x14ac:dyDescent="0.3">
      <c r="A37" s="365"/>
      <c r="B37" s="365"/>
      <c r="C37" s="130"/>
      <c r="D37" s="130"/>
      <c r="E37" s="130"/>
      <c r="F37" s="130"/>
      <c r="G37" s="130"/>
      <c r="H37" s="130"/>
    </row>
    <row r="38" spans="1:8" x14ac:dyDescent="0.3">
      <c r="A38" s="365"/>
      <c r="B38" s="365"/>
      <c r="C38" s="130"/>
      <c r="D38" s="130"/>
      <c r="E38" s="130"/>
      <c r="F38" s="130"/>
      <c r="G38" s="130"/>
      <c r="H38" s="130"/>
    </row>
    <row r="39" spans="1:8" x14ac:dyDescent="0.3">
      <c r="A39" s="365"/>
      <c r="B39" s="365"/>
      <c r="C39" s="130"/>
      <c r="D39" s="130"/>
      <c r="E39" s="130"/>
      <c r="F39" s="130"/>
      <c r="G39" s="130"/>
      <c r="H39" s="130"/>
    </row>
    <row r="40" spans="1:8" x14ac:dyDescent="0.3">
      <c r="A40" s="365"/>
      <c r="B40" s="365"/>
      <c r="C40" s="130"/>
      <c r="D40" s="130"/>
      <c r="E40" s="130"/>
      <c r="F40" s="130"/>
      <c r="G40" s="130"/>
      <c r="H40" s="130"/>
    </row>
    <row r="42" spans="1:8" x14ac:dyDescent="0.3">
      <c r="A42" s="366"/>
      <c r="B42" s="366"/>
    </row>
    <row r="44" spans="1:8" x14ac:dyDescent="0.3">
      <c r="A44" s="370"/>
    </row>
    <row r="46" spans="1:8" ht="12" customHeight="1" x14ac:dyDescent="0.3">
      <c r="B46" s="370"/>
    </row>
    <row r="49" spans="1:2" s="350" customFormat="1" x14ac:dyDescent="0.3">
      <c r="A49" s="336"/>
      <c r="B49" s="336"/>
    </row>
  </sheetData>
  <sheetProtection selectLockedCells="1" selectUnlockedCells="1"/>
  <mergeCells count="1">
    <mergeCell ref="C5:H5"/>
  </mergeCells>
  <printOptions horizontalCentered="1"/>
  <pageMargins left="0.7" right="0.7" top="0.75" bottom="0.75" header="0.3" footer="0.3"/>
  <pageSetup paperSize="9" scale="75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J49"/>
  <sheetViews>
    <sheetView view="pageBreakPreview" zoomScale="80" zoomScaleNormal="100" zoomScaleSheetLayoutView="80" zoomScalePageLayoutView="55" workbookViewId="0"/>
  </sheetViews>
  <sheetFormatPr defaultColWidth="11.44140625" defaultRowHeight="15.6" x14ac:dyDescent="0.3"/>
  <cols>
    <col min="1" max="1" width="20.88671875" style="1" customWidth="1"/>
    <col min="2" max="2" width="22.44140625" style="1" customWidth="1"/>
    <col min="3" max="8" width="11" style="4" customWidth="1"/>
    <col min="9" max="16384" width="11.44140625" style="1"/>
  </cols>
  <sheetData>
    <row r="1" spans="1:10" ht="21.75" customHeight="1" x14ac:dyDescent="0.35">
      <c r="A1" s="17" t="s">
        <v>40</v>
      </c>
      <c r="B1" s="45" t="s">
        <v>41</v>
      </c>
      <c r="C1" s="18"/>
      <c r="D1" s="78"/>
      <c r="E1" s="78"/>
      <c r="F1" s="78"/>
      <c r="G1" s="78"/>
      <c r="H1" s="78"/>
    </row>
    <row r="2" spans="1:10" ht="21.75" customHeight="1" x14ac:dyDescent="0.35">
      <c r="A2" s="19" t="s">
        <v>42</v>
      </c>
      <c r="B2" s="20" t="s">
        <v>43</v>
      </c>
      <c r="C2" s="18"/>
      <c r="D2" s="21"/>
      <c r="E2" s="21"/>
      <c r="F2" s="21"/>
      <c r="G2" s="21"/>
      <c r="H2" s="21"/>
    </row>
    <row r="3" spans="1:10" ht="21.75" customHeight="1" x14ac:dyDescent="0.35">
      <c r="A3" s="22"/>
      <c r="B3" s="22"/>
      <c r="C3" s="18"/>
      <c r="D3" s="18"/>
      <c r="E3" s="268"/>
      <c r="F3" s="311"/>
      <c r="G3" s="311"/>
      <c r="H3" s="311"/>
    </row>
    <row r="4" spans="1:10" ht="21.75" customHeight="1" x14ac:dyDescent="0.3">
      <c r="A4" s="47" t="s">
        <v>44</v>
      </c>
      <c r="B4" s="310" t="s">
        <v>22</v>
      </c>
      <c r="C4" s="523" t="s">
        <v>23</v>
      </c>
      <c r="D4" s="523"/>
      <c r="E4" s="523"/>
      <c r="F4" s="523"/>
      <c r="G4" s="523"/>
      <c r="H4" s="523"/>
    </row>
    <row r="5" spans="1:10" ht="21.75" customHeight="1" x14ac:dyDescent="0.3">
      <c r="A5" s="23" t="s">
        <v>45</v>
      </c>
      <c r="B5" s="24" t="s">
        <v>25</v>
      </c>
      <c r="C5" s="421">
        <v>2019</v>
      </c>
      <c r="D5" s="421">
        <v>2020</v>
      </c>
      <c r="E5" s="421">
        <v>2021</v>
      </c>
      <c r="F5" s="421">
        <v>2022</v>
      </c>
      <c r="G5" s="421">
        <v>2023</v>
      </c>
      <c r="H5" s="421">
        <v>2024</v>
      </c>
    </row>
    <row r="6" spans="1:10" ht="7.5" customHeight="1" x14ac:dyDescent="0.35">
      <c r="A6" s="25"/>
      <c r="B6" s="22"/>
      <c r="C6" s="26"/>
      <c r="D6" s="26"/>
      <c r="E6" s="26"/>
    </row>
    <row r="7" spans="1:10" ht="21.75" customHeight="1" x14ac:dyDescent="0.3">
      <c r="A7" s="27" t="s">
        <v>46</v>
      </c>
      <c r="B7" s="27" t="s">
        <v>27</v>
      </c>
      <c r="C7" s="28">
        <v>4693</v>
      </c>
      <c r="D7" s="28">
        <v>4942</v>
      </c>
      <c r="E7" s="28">
        <v>5280</v>
      </c>
      <c r="F7" s="28">
        <v>4941</v>
      </c>
      <c r="G7" s="28">
        <v>4844</v>
      </c>
      <c r="H7" s="28">
        <v>4303</v>
      </c>
    </row>
    <row r="8" spans="1:10" ht="21.75" customHeight="1" x14ac:dyDescent="0.3">
      <c r="A8" s="20" t="s">
        <v>47</v>
      </c>
      <c r="B8" s="27" t="s">
        <v>28</v>
      </c>
      <c r="C8" s="28">
        <v>2407</v>
      </c>
      <c r="D8" s="28">
        <v>2610</v>
      </c>
      <c r="E8" s="28">
        <v>2749</v>
      </c>
      <c r="F8" s="28">
        <v>2566</v>
      </c>
      <c r="G8" s="28">
        <v>2518</v>
      </c>
      <c r="H8" s="28">
        <v>2213</v>
      </c>
    </row>
    <row r="9" spans="1:10" ht="21.75" customHeight="1" x14ac:dyDescent="0.3">
      <c r="A9" s="27"/>
      <c r="B9" s="27" t="s">
        <v>29</v>
      </c>
      <c r="C9" s="28">
        <v>2286</v>
      </c>
      <c r="D9" s="28">
        <v>2332</v>
      </c>
      <c r="E9" s="28">
        <v>2531</v>
      </c>
      <c r="F9" s="28">
        <v>2375</v>
      </c>
      <c r="G9" s="28">
        <v>2326</v>
      </c>
      <c r="H9" s="28">
        <v>2090</v>
      </c>
      <c r="I9" s="74"/>
      <c r="J9" s="74"/>
    </row>
    <row r="10" spans="1:10" ht="21.75" customHeight="1" x14ac:dyDescent="0.3">
      <c r="A10" s="27"/>
      <c r="B10" s="20"/>
      <c r="C10" s="38"/>
      <c r="D10" s="38"/>
      <c r="E10" s="38"/>
      <c r="F10" s="38"/>
      <c r="G10" s="38"/>
      <c r="H10" s="38"/>
      <c r="I10" s="74"/>
      <c r="J10" s="74"/>
    </row>
    <row r="11" spans="1:10" ht="21.75" customHeight="1" x14ac:dyDescent="0.3">
      <c r="A11" s="27" t="s">
        <v>48</v>
      </c>
      <c r="B11" s="27" t="s">
        <v>27</v>
      </c>
      <c r="C11" s="28">
        <v>338</v>
      </c>
      <c r="D11" s="28">
        <v>359</v>
      </c>
      <c r="E11" s="28">
        <v>373</v>
      </c>
      <c r="F11" s="28">
        <v>340</v>
      </c>
      <c r="G11" s="28">
        <v>352</v>
      </c>
      <c r="H11" s="28">
        <v>274</v>
      </c>
      <c r="I11" s="74"/>
      <c r="J11" s="74"/>
    </row>
    <row r="12" spans="1:10" ht="21.75" customHeight="1" x14ac:dyDescent="0.3">
      <c r="A12" s="20" t="s">
        <v>49</v>
      </c>
      <c r="B12" s="27" t="s">
        <v>28</v>
      </c>
      <c r="C12" s="28">
        <v>179</v>
      </c>
      <c r="D12" s="28">
        <v>165</v>
      </c>
      <c r="E12" s="28">
        <v>187</v>
      </c>
      <c r="F12" s="28">
        <v>177</v>
      </c>
      <c r="G12" s="28">
        <v>180</v>
      </c>
      <c r="H12" s="28">
        <v>145</v>
      </c>
      <c r="I12" s="74"/>
      <c r="J12" s="74"/>
    </row>
    <row r="13" spans="1:10" ht="21.75" customHeight="1" x14ac:dyDescent="0.3">
      <c r="A13" s="27"/>
      <c r="B13" s="27" t="s">
        <v>29</v>
      </c>
      <c r="C13" s="28">
        <v>159</v>
      </c>
      <c r="D13" s="28">
        <v>194</v>
      </c>
      <c r="E13" s="28">
        <v>186</v>
      </c>
      <c r="F13" s="28">
        <v>163</v>
      </c>
      <c r="G13" s="28">
        <v>172</v>
      </c>
      <c r="H13" s="28">
        <v>129</v>
      </c>
    </row>
    <row r="14" spans="1:10" ht="21.75" customHeight="1" x14ac:dyDescent="0.3">
      <c r="A14" s="27"/>
      <c r="B14" s="20"/>
      <c r="C14" s="38"/>
      <c r="D14" s="38"/>
      <c r="E14" s="38"/>
      <c r="F14" s="38"/>
      <c r="G14" s="38"/>
      <c r="H14" s="38"/>
    </row>
    <row r="15" spans="1:10" ht="21.75" customHeight="1" x14ac:dyDescent="0.3">
      <c r="A15" s="27" t="s">
        <v>50</v>
      </c>
      <c r="B15" s="27" t="s">
        <v>27</v>
      </c>
      <c r="C15" s="28">
        <v>271</v>
      </c>
      <c r="D15" s="28">
        <v>280</v>
      </c>
      <c r="E15" s="28">
        <v>243</v>
      </c>
      <c r="F15" s="28">
        <v>266</v>
      </c>
      <c r="G15" s="28">
        <v>258</v>
      </c>
      <c r="H15" s="28">
        <v>241</v>
      </c>
    </row>
    <row r="16" spans="1:10" ht="21.75" customHeight="1" x14ac:dyDescent="0.3">
      <c r="A16" s="20" t="s">
        <v>51</v>
      </c>
      <c r="B16" s="27" t="s">
        <v>28</v>
      </c>
      <c r="C16" s="28">
        <v>142</v>
      </c>
      <c r="D16" s="28">
        <v>134</v>
      </c>
      <c r="E16" s="28">
        <v>120</v>
      </c>
      <c r="F16" s="28">
        <v>159</v>
      </c>
      <c r="G16" s="28">
        <v>135</v>
      </c>
      <c r="H16" s="28">
        <v>124</v>
      </c>
    </row>
    <row r="17" spans="1:8" ht="21.75" customHeight="1" x14ac:dyDescent="0.3">
      <c r="A17" s="27"/>
      <c r="B17" s="27" t="s">
        <v>29</v>
      </c>
      <c r="C17" s="28">
        <v>129</v>
      </c>
      <c r="D17" s="28">
        <v>146</v>
      </c>
      <c r="E17" s="28">
        <v>123</v>
      </c>
      <c r="F17" s="28">
        <v>107</v>
      </c>
      <c r="G17" s="28">
        <v>123</v>
      </c>
      <c r="H17" s="28">
        <v>117</v>
      </c>
    </row>
    <row r="18" spans="1:8" ht="21.75" customHeight="1" x14ac:dyDescent="0.3">
      <c r="A18" s="20"/>
      <c r="B18" s="27"/>
      <c r="C18" s="28"/>
      <c r="D18" s="28"/>
      <c r="E18" s="28"/>
      <c r="F18" s="28"/>
      <c r="G18" s="28"/>
      <c r="H18" s="28"/>
    </row>
    <row r="19" spans="1:8" ht="21.75" customHeight="1" x14ac:dyDescent="0.3">
      <c r="A19" s="27" t="s">
        <v>52</v>
      </c>
      <c r="B19" s="27" t="s">
        <v>27</v>
      </c>
      <c r="C19" s="28">
        <v>459</v>
      </c>
      <c r="D19" s="28">
        <v>497</v>
      </c>
      <c r="E19" s="28">
        <v>493</v>
      </c>
      <c r="F19" s="28">
        <v>359</v>
      </c>
      <c r="G19" s="28">
        <v>442</v>
      </c>
      <c r="H19" s="28">
        <v>281</v>
      </c>
    </row>
    <row r="20" spans="1:8" ht="21.75" customHeight="1" x14ac:dyDescent="0.3">
      <c r="A20" s="20" t="s">
        <v>53</v>
      </c>
      <c r="B20" s="27" t="s">
        <v>28</v>
      </c>
      <c r="C20" s="28">
        <v>244</v>
      </c>
      <c r="D20" s="28">
        <v>268</v>
      </c>
      <c r="E20" s="75">
        <v>250</v>
      </c>
      <c r="F20" s="75">
        <v>168</v>
      </c>
      <c r="G20" s="75">
        <v>230</v>
      </c>
      <c r="H20" s="28">
        <v>145</v>
      </c>
    </row>
    <row r="21" spans="1:8" ht="21.75" customHeight="1" x14ac:dyDescent="0.3">
      <c r="A21" s="20"/>
      <c r="B21" s="27" t="s">
        <v>29</v>
      </c>
      <c r="C21" s="28">
        <v>215</v>
      </c>
      <c r="D21" s="28">
        <v>229</v>
      </c>
      <c r="E21" s="75">
        <v>243</v>
      </c>
      <c r="F21" s="75">
        <v>191</v>
      </c>
      <c r="G21" s="75">
        <v>212</v>
      </c>
      <c r="H21" s="28">
        <v>136</v>
      </c>
    </row>
    <row r="22" spans="1:8" ht="21.75" customHeight="1" x14ac:dyDescent="0.3">
      <c r="A22" s="32"/>
      <c r="B22" s="20"/>
      <c r="C22" s="38"/>
      <c r="D22" s="38"/>
      <c r="E22" s="38"/>
      <c r="F22" s="38"/>
      <c r="G22" s="38"/>
      <c r="H22" s="38"/>
    </row>
    <row r="23" spans="1:8" ht="21.75" customHeight="1" x14ac:dyDescent="0.3">
      <c r="A23" s="27" t="s">
        <v>54</v>
      </c>
      <c r="B23" s="27" t="s">
        <v>27</v>
      </c>
      <c r="C23" s="28">
        <v>417</v>
      </c>
      <c r="D23" s="28">
        <v>420</v>
      </c>
      <c r="E23" s="28">
        <v>362</v>
      </c>
      <c r="F23" s="28">
        <v>348</v>
      </c>
      <c r="G23" s="28">
        <v>394</v>
      </c>
      <c r="H23" s="28">
        <v>260</v>
      </c>
    </row>
    <row r="24" spans="1:8" ht="21.75" customHeight="1" x14ac:dyDescent="0.3">
      <c r="A24" s="20" t="s">
        <v>55</v>
      </c>
      <c r="B24" s="20" t="s">
        <v>56</v>
      </c>
      <c r="C24" s="28">
        <v>214</v>
      </c>
      <c r="D24" s="28">
        <v>214</v>
      </c>
      <c r="E24" s="28">
        <v>187</v>
      </c>
      <c r="F24" s="28">
        <v>193</v>
      </c>
      <c r="G24" s="28">
        <v>210</v>
      </c>
      <c r="H24" s="28">
        <v>130</v>
      </c>
    </row>
    <row r="25" spans="1:8" ht="21.75" customHeight="1" x14ac:dyDescent="0.3">
      <c r="A25" s="27"/>
      <c r="B25" s="27" t="s">
        <v>29</v>
      </c>
      <c r="C25" s="28">
        <v>203</v>
      </c>
      <c r="D25" s="28">
        <v>206</v>
      </c>
      <c r="E25" s="28">
        <v>175</v>
      </c>
      <c r="F25" s="28">
        <v>155</v>
      </c>
      <c r="G25" s="28">
        <v>184</v>
      </c>
      <c r="H25" s="28">
        <v>130</v>
      </c>
    </row>
    <row r="26" spans="1:8" ht="7.5" customHeight="1" x14ac:dyDescent="0.3">
      <c r="A26" s="42"/>
      <c r="B26" s="42"/>
      <c r="C26" s="312"/>
      <c r="D26" s="312"/>
      <c r="E26" s="312"/>
      <c r="F26" s="76"/>
      <c r="G26" s="76"/>
      <c r="H26" s="76"/>
    </row>
    <row r="27" spans="1:8" ht="7.5" customHeight="1" x14ac:dyDescent="0.3">
      <c r="A27" s="40"/>
      <c r="B27" s="40"/>
      <c r="C27" s="313"/>
      <c r="D27" s="313"/>
      <c r="E27" s="313"/>
    </row>
    <row r="28" spans="1:8" ht="21.75" customHeight="1" x14ac:dyDescent="0.3">
      <c r="A28" s="45" t="s">
        <v>33</v>
      </c>
      <c r="B28" s="32" t="s">
        <v>57</v>
      </c>
      <c r="C28" s="79">
        <v>6178</v>
      </c>
      <c r="D28" s="79">
        <v>6498</v>
      </c>
      <c r="E28" s="79">
        <v>6751</v>
      </c>
      <c r="F28" s="79">
        <v>6254</v>
      </c>
      <c r="G28" s="79">
        <v>6290</v>
      </c>
      <c r="H28" s="79">
        <v>5359</v>
      </c>
    </row>
    <row r="29" spans="1:8" ht="21.75" customHeight="1" x14ac:dyDescent="0.3">
      <c r="A29" s="32" t="s">
        <v>35</v>
      </c>
      <c r="B29" s="45" t="s">
        <v>36</v>
      </c>
      <c r="C29" s="80">
        <v>3186</v>
      </c>
      <c r="D29" s="80">
        <v>3391</v>
      </c>
      <c r="E29" s="80">
        <v>3493</v>
      </c>
      <c r="F29" s="80">
        <v>3263</v>
      </c>
      <c r="G29" s="80">
        <v>3273</v>
      </c>
      <c r="H29" s="80">
        <v>2757</v>
      </c>
    </row>
    <row r="30" spans="1:8" ht="21.75" customHeight="1" x14ac:dyDescent="0.35">
      <c r="A30" s="22"/>
      <c r="B30" s="45" t="s">
        <v>37</v>
      </c>
      <c r="C30" s="80">
        <v>2992</v>
      </c>
      <c r="D30" s="80">
        <v>3107</v>
      </c>
      <c r="E30" s="80">
        <v>3258</v>
      </c>
      <c r="F30" s="80">
        <v>2991</v>
      </c>
      <c r="G30" s="80">
        <v>3017</v>
      </c>
      <c r="H30" s="80">
        <v>2602</v>
      </c>
    </row>
    <row r="31" spans="1:8" ht="7.5" customHeight="1" x14ac:dyDescent="0.3">
      <c r="A31" s="9"/>
      <c r="B31" s="9"/>
      <c r="C31" s="16"/>
      <c r="D31" s="16"/>
      <c r="E31" s="16"/>
      <c r="F31" s="43"/>
      <c r="G31" s="43"/>
      <c r="H31" s="43"/>
    </row>
    <row r="32" spans="1:8" ht="21.75" customHeight="1" x14ac:dyDescent="0.3">
      <c r="A32" s="6"/>
      <c r="B32" s="6"/>
      <c r="C32" s="7"/>
      <c r="D32" s="7"/>
      <c r="E32" s="7"/>
      <c r="F32" s="7"/>
      <c r="G32" s="7"/>
      <c r="H32" s="7"/>
    </row>
    <row r="33" spans="1:8" ht="21.75" customHeight="1" x14ac:dyDescent="0.3">
      <c r="A33" s="6"/>
      <c r="B33" s="2"/>
      <c r="C33" s="1"/>
      <c r="D33" s="1"/>
      <c r="E33" s="3"/>
      <c r="F33" s="1"/>
      <c r="G33" s="34"/>
      <c r="H33" s="34" t="s">
        <v>38</v>
      </c>
    </row>
    <row r="34" spans="1:8" ht="21.75" customHeight="1" x14ac:dyDescent="0.3">
      <c r="A34" s="6"/>
      <c r="B34" s="6"/>
      <c r="C34" s="7"/>
      <c r="D34" s="7"/>
      <c r="E34" s="7"/>
      <c r="F34" s="7"/>
      <c r="G34" s="35"/>
      <c r="H34" s="35" t="s">
        <v>39</v>
      </c>
    </row>
    <row r="35" spans="1:8" ht="15" customHeight="1" x14ac:dyDescent="0.3">
      <c r="A35" s="6"/>
      <c r="B35" s="6"/>
      <c r="C35" s="7"/>
      <c r="D35" s="7"/>
      <c r="E35" s="7"/>
      <c r="F35" s="7"/>
      <c r="G35" s="7"/>
      <c r="H35" s="7"/>
    </row>
    <row r="36" spans="1:8" ht="15" customHeight="1" x14ac:dyDescent="0.3">
      <c r="A36" s="6"/>
      <c r="B36" s="6"/>
      <c r="C36" s="7"/>
      <c r="D36" s="7"/>
      <c r="E36" s="7"/>
      <c r="F36" s="7"/>
      <c r="G36" s="7"/>
      <c r="H36" s="7"/>
    </row>
    <row r="37" spans="1:8" x14ac:dyDescent="0.3">
      <c r="A37" s="6"/>
      <c r="B37" s="6"/>
      <c r="C37" s="7"/>
      <c r="D37" s="7"/>
      <c r="E37" s="7"/>
      <c r="F37" s="7"/>
      <c r="G37" s="7"/>
      <c r="H37" s="7"/>
    </row>
    <row r="38" spans="1:8" x14ac:dyDescent="0.3">
      <c r="A38" s="6"/>
      <c r="B38" s="6"/>
      <c r="C38" s="7"/>
      <c r="D38" s="7"/>
      <c r="E38" s="7"/>
      <c r="F38" s="7"/>
      <c r="G38" s="7"/>
      <c r="H38" s="7"/>
    </row>
    <row r="39" spans="1:8" x14ac:dyDescent="0.3">
      <c r="A39" s="6"/>
      <c r="B39" s="6"/>
      <c r="C39" s="7"/>
      <c r="D39" s="7"/>
      <c r="E39" s="7"/>
      <c r="F39" s="7"/>
      <c r="G39" s="7"/>
      <c r="H39" s="7"/>
    </row>
    <row r="40" spans="1:8" x14ac:dyDescent="0.3">
      <c r="A40" s="6"/>
      <c r="B40" s="6"/>
      <c r="C40" s="7"/>
      <c r="D40" s="7"/>
      <c r="E40" s="7"/>
      <c r="F40" s="7"/>
      <c r="G40" s="7"/>
      <c r="H40" s="7"/>
    </row>
    <row r="42" spans="1:8" x14ac:dyDescent="0.3">
      <c r="A42" s="2"/>
      <c r="B42" s="2"/>
    </row>
    <row r="44" spans="1:8" x14ac:dyDescent="0.3">
      <c r="A44" s="5"/>
    </row>
    <row r="46" spans="1:8" ht="12" customHeight="1" x14ac:dyDescent="0.3">
      <c r="B46" s="5"/>
    </row>
    <row r="49" spans="1:2" s="4" customFormat="1" x14ac:dyDescent="0.3">
      <c r="A49" s="1"/>
      <c r="B49" s="1"/>
    </row>
  </sheetData>
  <mergeCells count="1">
    <mergeCell ref="C4:H4"/>
  </mergeCells>
  <pageMargins left="0.7" right="0.7" top="0.5" bottom="0.5" header="0.3" footer="0.3"/>
  <pageSetup paperSize="9" scale="79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A1:L49"/>
  <sheetViews>
    <sheetView view="pageBreakPreview" topLeftCell="A22" zoomScale="90" zoomScaleSheetLayoutView="90" workbookViewId="0">
      <selection activeCell="H25" sqref="H25"/>
    </sheetView>
  </sheetViews>
  <sheetFormatPr defaultColWidth="11.44140625" defaultRowHeight="15.6" x14ac:dyDescent="0.3"/>
  <cols>
    <col min="1" max="1" width="20.88671875" style="336" customWidth="1"/>
    <col min="2" max="2" width="22.44140625" style="336" customWidth="1"/>
    <col min="3" max="8" width="11" style="350" customWidth="1"/>
    <col min="9" max="16384" width="11.44140625" style="336"/>
  </cols>
  <sheetData>
    <row r="1" spans="1:12" ht="21.75" customHeight="1" x14ac:dyDescent="0.35">
      <c r="A1" s="332" t="s">
        <v>112</v>
      </c>
      <c r="B1" s="333" t="s">
        <v>90</v>
      </c>
      <c r="C1" s="334"/>
      <c r="D1" s="335"/>
      <c r="E1" s="335"/>
      <c r="F1" s="335"/>
      <c r="G1" s="335"/>
      <c r="H1" s="335"/>
    </row>
    <row r="2" spans="1:12" ht="21.75" customHeight="1" x14ac:dyDescent="0.35">
      <c r="A2" s="337" t="s">
        <v>113</v>
      </c>
      <c r="B2" s="338" t="s">
        <v>91</v>
      </c>
      <c r="C2" s="334"/>
      <c r="D2" s="339"/>
      <c r="E2" s="339"/>
      <c r="F2" s="339"/>
      <c r="G2" s="339"/>
      <c r="H2" s="339"/>
    </row>
    <row r="3" spans="1:12" ht="21.75" customHeight="1" x14ac:dyDescent="0.35">
      <c r="A3" s="337"/>
      <c r="B3" s="338"/>
      <c r="C3" s="334"/>
      <c r="D3" s="339"/>
      <c r="E3" s="339"/>
      <c r="F3" s="339"/>
      <c r="G3" s="339"/>
      <c r="H3" s="339"/>
    </row>
    <row r="4" spans="1:12" ht="21.75" customHeight="1" x14ac:dyDescent="0.35">
      <c r="A4" s="340"/>
      <c r="B4" s="340"/>
      <c r="C4" s="334"/>
      <c r="D4" s="334"/>
      <c r="E4" s="341"/>
      <c r="F4" s="381"/>
      <c r="G4" s="382"/>
      <c r="H4" s="382" t="s">
        <v>59</v>
      </c>
    </row>
    <row r="5" spans="1:12" ht="21.75" customHeight="1" x14ac:dyDescent="0.3">
      <c r="A5" s="342" t="s">
        <v>110</v>
      </c>
      <c r="B5" s="343" t="s">
        <v>22</v>
      </c>
      <c r="C5" s="527" t="s">
        <v>23</v>
      </c>
      <c r="D5" s="527"/>
      <c r="E5" s="527"/>
      <c r="F5" s="527"/>
      <c r="G5" s="527"/>
      <c r="H5" s="527"/>
    </row>
    <row r="6" spans="1:12" ht="21.75" customHeight="1" x14ac:dyDescent="0.3">
      <c r="A6" s="344" t="s">
        <v>111</v>
      </c>
      <c r="B6" s="345" t="s">
        <v>25</v>
      </c>
      <c r="C6" s="346">
        <v>2019</v>
      </c>
      <c r="D6" s="346">
        <v>2020</v>
      </c>
      <c r="E6" s="346">
        <v>2021</v>
      </c>
      <c r="F6" s="346">
        <v>2022</v>
      </c>
      <c r="G6" s="346">
        <v>2023</v>
      </c>
      <c r="H6" s="346">
        <v>2024</v>
      </c>
    </row>
    <row r="7" spans="1:12" ht="7.5" customHeight="1" x14ac:dyDescent="0.35">
      <c r="A7" s="348"/>
      <c r="B7" s="340"/>
      <c r="C7" s="349"/>
      <c r="D7" s="349"/>
      <c r="E7" s="349"/>
    </row>
    <row r="8" spans="1:12" ht="21.75" customHeight="1" x14ac:dyDescent="0.3">
      <c r="A8" s="351" t="s">
        <v>46</v>
      </c>
      <c r="B8" s="351" t="s">
        <v>27</v>
      </c>
      <c r="C8" s="123">
        <f t="shared" ref="C8:F8" si="0">SUM(C9:C10)</f>
        <v>16</v>
      </c>
      <c r="D8" s="123">
        <f t="shared" si="0"/>
        <v>21</v>
      </c>
      <c r="E8" s="123">
        <f t="shared" si="0"/>
        <v>21</v>
      </c>
      <c r="F8" s="141">
        <f t="shared" si="0"/>
        <v>27</v>
      </c>
      <c r="G8" s="436">
        <v>29</v>
      </c>
      <c r="H8" s="123">
        <f t="shared" ref="H8" si="1">SUM(H9:H10)</f>
        <v>38</v>
      </c>
    </row>
    <row r="9" spans="1:12" ht="21.75" customHeight="1" x14ac:dyDescent="0.35">
      <c r="A9" s="338" t="s">
        <v>47</v>
      </c>
      <c r="B9" s="351" t="s">
        <v>28</v>
      </c>
      <c r="C9" s="123">
        <v>7</v>
      </c>
      <c r="D9" s="123">
        <v>9</v>
      </c>
      <c r="E9" s="123">
        <v>11</v>
      </c>
      <c r="F9" s="146">
        <v>18</v>
      </c>
      <c r="G9" s="437">
        <v>19</v>
      </c>
      <c r="H9" s="142">
        <v>26</v>
      </c>
    </row>
    <row r="10" spans="1:12" ht="21.75" customHeight="1" x14ac:dyDescent="0.35">
      <c r="A10" s="351"/>
      <c r="B10" s="351" t="s">
        <v>29</v>
      </c>
      <c r="C10" s="123">
        <v>9</v>
      </c>
      <c r="D10" s="123">
        <v>12</v>
      </c>
      <c r="E10" s="123">
        <v>10</v>
      </c>
      <c r="F10" s="146">
        <v>9</v>
      </c>
      <c r="G10" s="437">
        <v>10</v>
      </c>
      <c r="H10" s="142">
        <v>12</v>
      </c>
    </row>
    <row r="11" spans="1:12" ht="21.75" customHeight="1" x14ac:dyDescent="0.3">
      <c r="A11" s="351"/>
      <c r="B11" s="338"/>
      <c r="C11" s="355"/>
      <c r="D11" s="355"/>
      <c r="E11" s="355"/>
      <c r="F11" s="336"/>
      <c r="G11" s="438"/>
      <c r="H11" s="336"/>
    </row>
    <row r="12" spans="1:12" ht="21.75" customHeight="1" x14ac:dyDescent="0.3">
      <c r="A12" s="351" t="s">
        <v>48</v>
      </c>
      <c r="B12" s="351" t="s">
        <v>27</v>
      </c>
      <c r="C12" s="123">
        <f t="shared" ref="C12:H12" si="2">SUM(C13:C14)</f>
        <v>1</v>
      </c>
      <c r="D12" s="123">
        <f t="shared" si="2"/>
        <v>0</v>
      </c>
      <c r="E12" s="123">
        <f t="shared" si="2"/>
        <v>0</v>
      </c>
      <c r="F12" s="141">
        <f t="shared" si="2"/>
        <v>0</v>
      </c>
      <c r="G12" s="436">
        <f t="shared" si="2"/>
        <v>0</v>
      </c>
      <c r="H12" s="141">
        <f t="shared" si="2"/>
        <v>0</v>
      </c>
    </row>
    <row r="13" spans="1:12" ht="21.75" customHeight="1" x14ac:dyDescent="0.3">
      <c r="A13" s="338" t="s">
        <v>49</v>
      </c>
      <c r="B13" s="351" t="s">
        <v>28</v>
      </c>
      <c r="C13" s="123">
        <v>1</v>
      </c>
      <c r="D13" s="123">
        <v>0</v>
      </c>
      <c r="E13" s="123">
        <v>0</v>
      </c>
      <c r="F13" s="141">
        <v>0</v>
      </c>
      <c r="G13" s="436">
        <v>0</v>
      </c>
      <c r="H13" s="141">
        <v>0</v>
      </c>
    </row>
    <row r="14" spans="1:12" ht="21.75" customHeight="1" x14ac:dyDescent="0.3">
      <c r="A14" s="351"/>
      <c r="B14" s="351" t="s">
        <v>29</v>
      </c>
      <c r="C14" s="123">
        <v>0</v>
      </c>
      <c r="D14" s="123">
        <v>0</v>
      </c>
      <c r="E14" s="123">
        <v>0</v>
      </c>
      <c r="F14" s="141">
        <v>0</v>
      </c>
      <c r="G14" s="436">
        <v>0</v>
      </c>
      <c r="H14" s="141">
        <v>0</v>
      </c>
      <c r="L14" s="352"/>
    </row>
    <row r="15" spans="1:12" ht="21.75" customHeight="1" x14ac:dyDescent="0.3">
      <c r="A15" s="351"/>
      <c r="B15" s="338"/>
      <c r="C15" s="355"/>
      <c r="D15" s="355"/>
      <c r="E15" s="355"/>
      <c r="F15" s="336"/>
      <c r="G15" s="438"/>
      <c r="H15" s="336"/>
    </row>
    <row r="16" spans="1:12" ht="21.75" customHeight="1" x14ac:dyDescent="0.3">
      <c r="A16" s="351" t="s">
        <v>50</v>
      </c>
      <c r="B16" s="351" t="s">
        <v>27</v>
      </c>
      <c r="C16" s="123">
        <f t="shared" ref="C16:H16" si="3">SUM(C17:C18)</f>
        <v>6</v>
      </c>
      <c r="D16" s="123">
        <f t="shared" si="3"/>
        <v>1</v>
      </c>
      <c r="E16" s="123">
        <f t="shared" si="3"/>
        <v>10</v>
      </c>
      <c r="F16" s="124">
        <f t="shared" si="3"/>
        <v>5</v>
      </c>
      <c r="G16" s="427">
        <f t="shared" si="3"/>
        <v>3</v>
      </c>
      <c r="H16" s="141">
        <f t="shared" si="3"/>
        <v>1</v>
      </c>
    </row>
    <row r="17" spans="1:9" ht="21.75" customHeight="1" x14ac:dyDescent="0.35">
      <c r="A17" s="338" t="s">
        <v>51</v>
      </c>
      <c r="B17" s="351" t="s">
        <v>28</v>
      </c>
      <c r="C17" s="123">
        <v>3</v>
      </c>
      <c r="D17" s="123">
        <v>1</v>
      </c>
      <c r="E17" s="123">
        <v>6</v>
      </c>
      <c r="F17" s="146">
        <v>2</v>
      </c>
      <c r="G17" s="437">
        <v>3</v>
      </c>
      <c r="H17" s="142">
        <v>1</v>
      </c>
    </row>
    <row r="18" spans="1:9" ht="21.75" customHeight="1" x14ac:dyDescent="0.35">
      <c r="A18" s="351"/>
      <c r="B18" s="351" t="s">
        <v>29</v>
      </c>
      <c r="C18" s="123">
        <v>3</v>
      </c>
      <c r="D18" s="123">
        <v>0</v>
      </c>
      <c r="E18" s="123">
        <v>4</v>
      </c>
      <c r="F18" s="146">
        <v>3</v>
      </c>
      <c r="G18" s="436">
        <v>0</v>
      </c>
      <c r="H18" s="141">
        <v>0</v>
      </c>
    </row>
    <row r="19" spans="1:9" ht="21.75" customHeight="1" x14ac:dyDescent="0.3">
      <c r="A19" s="338"/>
      <c r="B19" s="351"/>
      <c r="C19" s="123"/>
      <c r="D19" s="123"/>
      <c r="E19" s="123"/>
      <c r="F19" s="336"/>
      <c r="G19" s="438"/>
      <c r="H19" s="336"/>
    </row>
    <row r="20" spans="1:9" ht="21.75" customHeight="1" x14ac:dyDescent="0.3">
      <c r="A20" s="351" t="s">
        <v>52</v>
      </c>
      <c r="B20" s="351" t="s">
        <v>27</v>
      </c>
      <c r="C20" s="123">
        <f t="shared" ref="C20:H20" si="4">SUM(C21:C22)</f>
        <v>0</v>
      </c>
      <c r="D20" s="123">
        <f t="shared" si="4"/>
        <v>10</v>
      </c>
      <c r="E20" s="123">
        <f t="shared" si="4"/>
        <v>0</v>
      </c>
      <c r="F20" s="124">
        <f t="shared" si="4"/>
        <v>4</v>
      </c>
      <c r="G20" s="427">
        <f t="shared" si="4"/>
        <v>3</v>
      </c>
      <c r="H20" s="141">
        <f t="shared" si="4"/>
        <v>5</v>
      </c>
    </row>
    <row r="21" spans="1:9" ht="21.75" customHeight="1" x14ac:dyDescent="0.35">
      <c r="A21" s="338" t="s">
        <v>53</v>
      </c>
      <c r="B21" s="351" t="s">
        <v>28</v>
      </c>
      <c r="C21" s="123">
        <v>0</v>
      </c>
      <c r="D21" s="123">
        <v>7</v>
      </c>
      <c r="E21" s="123">
        <v>0</v>
      </c>
      <c r="F21" s="146">
        <v>3</v>
      </c>
      <c r="G21" s="437">
        <v>3</v>
      </c>
      <c r="H21" s="142">
        <v>4</v>
      </c>
    </row>
    <row r="22" spans="1:9" ht="21.75" customHeight="1" x14ac:dyDescent="0.35">
      <c r="A22" s="338"/>
      <c r="B22" s="351" t="s">
        <v>29</v>
      </c>
      <c r="C22" s="123">
        <v>0</v>
      </c>
      <c r="D22" s="123">
        <v>3</v>
      </c>
      <c r="E22" s="123">
        <v>0</v>
      </c>
      <c r="F22" s="146">
        <v>1</v>
      </c>
      <c r="G22" s="436">
        <v>0</v>
      </c>
      <c r="H22" s="141">
        <v>1</v>
      </c>
    </row>
    <row r="23" spans="1:9" ht="7.5" customHeight="1" x14ac:dyDescent="0.3">
      <c r="A23" s="356"/>
      <c r="B23" s="356"/>
      <c r="C23" s="134"/>
      <c r="D23" s="134"/>
      <c r="E23" s="134"/>
      <c r="F23" s="357"/>
      <c r="G23" s="429"/>
      <c r="H23" s="357"/>
    </row>
    <row r="24" spans="1:9" ht="7.5" customHeight="1" x14ac:dyDescent="0.3">
      <c r="A24" s="359"/>
      <c r="B24" s="359"/>
      <c r="C24" s="135"/>
      <c r="D24" s="135"/>
      <c r="E24" s="135"/>
      <c r="G24" s="430"/>
    </row>
    <row r="25" spans="1:9" ht="21.75" customHeight="1" x14ac:dyDescent="0.3">
      <c r="A25" s="333" t="s">
        <v>33</v>
      </c>
      <c r="B25" s="361" t="s">
        <v>57</v>
      </c>
      <c r="C25" s="137">
        <f t="shared" ref="C25:H27" si="5">C20+C12+C16+C8</f>
        <v>23</v>
      </c>
      <c r="D25" s="137">
        <f t="shared" si="5"/>
        <v>32</v>
      </c>
      <c r="E25" s="137">
        <f t="shared" si="5"/>
        <v>31</v>
      </c>
      <c r="F25" s="137">
        <f t="shared" si="5"/>
        <v>36</v>
      </c>
      <c r="G25" s="433">
        <f t="shared" si="5"/>
        <v>35</v>
      </c>
      <c r="H25" s="139">
        <f t="shared" si="5"/>
        <v>44</v>
      </c>
      <c r="I25" s="75"/>
    </row>
    <row r="26" spans="1:9" ht="21.75" customHeight="1" x14ac:dyDescent="0.3">
      <c r="A26" s="361" t="s">
        <v>35</v>
      </c>
      <c r="B26" s="333" t="s">
        <v>36</v>
      </c>
      <c r="C26" s="139">
        <f t="shared" si="5"/>
        <v>11</v>
      </c>
      <c r="D26" s="139">
        <f t="shared" si="5"/>
        <v>17</v>
      </c>
      <c r="E26" s="139">
        <f t="shared" si="5"/>
        <v>17</v>
      </c>
      <c r="F26" s="139">
        <f t="shared" si="5"/>
        <v>23</v>
      </c>
      <c r="G26" s="151">
        <f t="shared" si="5"/>
        <v>25</v>
      </c>
      <c r="H26" s="139">
        <f t="shared" si="5"/>
        <v>31</v>
      </c>
      <c r="I26" s="75"/>
    </row>
    <row r="27" spans="1:9" ht="21.75" customHeight="1" x14ac:dyDescent="0.35">
      <c r="A27" s="340"/>
      <c r="B27" s="333" t="s">
        <v>37</v>
      </c>
      <c r="C27" s="139">
        <f t="shared" si="5"/>
        <v>12</v>
      </c>
      <c r="D27" s="139">
        <f t="shared" si="5"/>
        <v>15</v>
      </c>
      <c r="E27" s="139">
        <f t="shared" si="5"/>
        <v>14</v>
      </c>
      <c r="F27" s="139">
        <f t="shared" si="5"/>
        <v>13</v>
      </c>
      <c r="G27" s="151">
        <f t="shared" si="5"/>
        <v>10</v>
      </c>
      <c r="H27" s="139">
        <f t="shared" si="5"/>
        <v>13</v>
      </c>
      <c r="I27" s="75"/>
    </row>
    <row r="28" spans="1:9" ht="7.5" customHeight="1" x14ac:dyDescent="0.3">
      <c r="A28" s="374"/>
      <c r="B28" s="374"/>
      <c r="C28" s="128"/>
      <c r="D28" s="128"/>
      <c r="E28" s="128"/>
      <c r="F28" s="128"/>
      <c r="G28" s="375"/>
      <c r="H28" s="375"/>
      <c r="I28" s="75"/>
    </row>
    <row r="29" spans="1:9" ht="21.75" customHeight="1" x14ac:dyDescent="0.3">
      <c r="A29" s="333"/>
      <c r="B29" s="361"/>
      <c r="C29" s="376"/>
      <c r="D29" s="376"/>
      <c r="E29" s="376"/>
      <c r="F29" s="376"/>
      <c r="G29" s="376"/>
      <c r="H29" s="376"/>
      <c r="I29" s="75"/>
    </row>
    <row r="30" spans="1:9" ht="21.75" customHeight="1" x14ac:dyDescent="0.3">
      <c r="A30" s="365"/>
      <c r="B30" s="366"/>
      <c r="C30" s="336"/>
      <c r="D30" s="336"/>
      <c r="E30" s="367"/>
      <c r="F30" s="336"/>
      <c r="G30" s="368"/>
      <c r="H30" s="368" t="s">
        <v>38</v>
      </c>
    </row>
    <row r="31" spans="1:9" ht="21.75" customHeight="1" x14ac:dyDescent="0.3">
      <c r="A31" s="365"/>
      <c r="B31" s="365"/>
      <c r="C31" s="130"/>
      <c r="D31" s="130"/>
      <c r="E31" s="130"/>
      <c r="F31" s="130"/>
      <c r="G31" s="369"/>
      <c r="H31" s="369" t="s">
        <v>39</v>
      </c>
    </row>
    <row r="32" spans="1:9" ht="21.75" customHeight="1" x14ac:dyDescent="0.3">
      <c r="A32" s="365"/>
      <c r="B32" s="365"/>
      <c r="C32" s="130"/>
      <c r="D32" s="130"/>
      <c r="E32" s="130"/>
      <c r="F32" s="130"/>
      <c r="G32" s="130"/>
      <c r="H32" s="130"/>
      <c r="I32" s="75"/>
    </row>
    <row r="33" spans="1:8" ht="21.75" customHeight="1" x14ac:dyDescent="0.3">
      <c r="A33" s="365"/>
      <c r="B33" s="366"/>
      <c r="C33" s="336"/>
      <c r="D33" s="336"/>
      <c r="E33" s="367"/>
      <c r="F33" s="336"/>
      <c r="G33" s="368"/>
      <c r="H33" s="368"/>
    </row>
    <row r="34" spans="1:8" ht="21.75" customHeight="1" x14ac:dyDescent="0.3">
      <c r="A34" s="365"/>
      <c r="B34" s="365"/>
      <c r="C34" s="130"/>
      <c r="D34" s="130"/>
      <c r="E34" s="130"/>
      <c r="F34" s="130"/>
      <c r="G34" s="369"/>
      <c r="H34" s="369"/>
    </row>
    <row r="35" spans="1:8" ht="15" customHeight="1" x14ac:dyDescent="0.3">
      <c r="A35" s="365"/>
      <c r="B35" s="365"/>
      <c r="C35" s="130"/>
      <c r="D35" s="130"/>
      <c r="E35" s="130"/>
      <c r="F35" s="130"/>
      <c r="G35" s="130"/>
      <c r="H35" s="130"/>
    </row>
    <row r="36" spans="1:8" ht="15" customHeight="1" x14ac:dyDescent="0.3">
      <c r="A36" s="365"/>
      <c r="B36" s="365"/>
      <c r="C36" s="130"/>
      <c r="D36" s="130"/>
      <c r="E36" s="130"/>
      <c r="F36" s="130"/>
      <c r="G36" s="130"/>
      <c r="H36" s="130"/>
    </row>
    <row r="37" spans="1:8" x14ac:dyDescent="0.3">
      <c r="A37" s="365"/>
      <c r="B37" s="365"/>
      <c r="C37" s="130"/>
      <c r="D37" s="130"/>
      <c r="E37" s="130"/>
      <c r="F37" s="130"/>
      <c r="G37" s="130"/>
      <c r="H37" s="130"/>
    </row>
    <row r="38" spans="1:8" x14ac:dyDescent="0.3">
      <c r="A38" s="365"/>
      <c r="B38" s="365"/>
      <c r="C38" s="130"/>
      <c r="D38" s="130"/>
      <c r="E38" s="130"/>
      <c r="F38" s="130"/>
      <c r="G38" s="130"/>
      <c r="H38" s="130"/>
    </row>
    <row r="39" spans="1:8" x14ac:dyDescent="0.3">
      <c r="A39" s="365"/>
      <c r="B39" s="365"/>
      <c r="C39" s="130"/>
      <c r="D39" s="130"/>
      <c r="E39" s="130"/>
      <c r="F39" s="130"/>
      <c r="G39" s="130"/>
      <c r="H39" s="130"/>
    </row>
    <row r="40" spans="1:8" x14ac:dyDescent="0.3">
      <c r="A40" s="365"/>
      <c r="B40" s="365"/>
      <c r="C40" s="130"/>
      <c r="D40" s="130"/>
      <c r="E40" s="130"/>
      <c r="F40" s="130"/>
      <c r="G40" s="130"/>
      <c r="H40" s="130"/>
    </row>
    <row r="42" spans="1:8" x14ac:dyDescent="0.3">
      <c r="A42" s="366"/>
      <c r="B42" s="366"/>
    </row>
    <row r="44" spans="1:8" x14ac:dyDescent="0.3">
      <c r="A44" s="370"/>
    </row>
    <row r="46" spans="1:8" ht="12" customHeight="1" x14ac:dyDescent="0.3">
      <c r="B46" s="370"/>
    </row>
    <row r="49" spans="1:2" s="350" customFormat="1" x14ac:dyDescent="0.3">
      <c r="A49" s="336"/>
      <c r="B49" s="336"/>
    </row>
  </sheetData>
  <sheetProtection selectLockedCells="1" selectUnlockedCells="1"/>
  <mergeCells count="1">
    <mergeCell ref="C5:H5"/>
  </mergeCells>
  <printOptions horizontalCentered="1"/>
  <pageMargins left="0.7" right="0.7" top="0.75" bottom="0.75" header="0.3" footer="0.3"/>
  <pageSetup paperSize="9" scale="75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A1:K57"/>
  <sheetViews>
    <sheetView view="pageBreakPreview" zoomScale="90" zoomScaleSheetLayoutView="90" workbookViewId="0">
      <selection activeCell="F21" sqref="F21"/>
    </sheetView>
  </sheetViews>
  <sheetFormatPr defaultColWidth="11.44140625" defaultRowHeight="15.6" x14ac:dyDescent="0.3"/>
  <cols>
    <col min="1" max="1" width="28.44140625" style="91" customWidth="1"/>
    <col min="2" max="7" width="13.44140625" style="100" customWidth="1"/>
    <col min="8" max="16384" width="11.44140625" style="91"/>
  </cols>
  <sheetData>
    <row r="1" spans="1:11" s="336" customFormat="1" ht="21.75" customHeight="1" x14ac:dyDescent="0.3">
      <c r="A1" s="528" t="s">
        <v>118</v>
      </c>
      <c r="B1" s="528"/>
      <c r="C1" s="528"/>
      <c r="D1" s="528"/>
      <c r="E1" s="528"/>
      <c r="F1" s="528"/>
    </row>
    <row r="2" spans="1:11" s="336" customFormat="1" ht="21.75" customHeight="1" x14ac:dyDescent="0.3">
      <c r="A2" s="529" t="s">
        <v>119</v>
      </c>
      <c r="B2" s="529"/>
      <c r="C2" s="529"/>
      <c r="D2" s="529"/>
      <c r="E2" s="529"/>
      <c r="F2" s="529"/>
    </row>
    <row r="3" spans="1:11" s="336" customFormat="1" ht="15" customHeight="1" x14ac:dyDescent="0.35">
      <c r="A3" s="340"/>
      <c r="B3" s="334"/>
      <c r="C3" s="334"/>
      <c r="D3" s="334"/>
      <c r="E3" s="422"/>
      <c r="F3" s="371"/>
      <c r="G3" s="371"/>
    </row>
    <row r="4" spans="1:11" s="336" customFormat="1" ht="21.75" customHeight="1" x14ac:dyDescent="0.3">
      <c r="A4" s="342" t="s">
        <v>120</v>
      </c>
      <c r="B4" s="530" t="s">
        <v>107</v>
      </c>
      <c r="C4" s="530"/>
      <c r="D4" s="530"/>
      <c r="E4" s="530"/>
      <c r="F4" s="530"/>
      <c r="G4" s="530"/>
    </row>
    <row r="5" spans="1:11" s="336" customFormat="1" ht="21.75" customHeight="1" x14ac:dyDescent="0.3">
      <c r="A5" s="344" t="s">
        <v>121</v>
      </c>
      <c r="B5" s="346">
        <v>2019</v>
      </c>
      <c r="C5" s="346">
        <v>2020</v>
      </c>
      <c r="D5" s="346">
        <v>2021</v>
      </c>
      <c r="E5" s="346">
        <v>2022</v>
      </c>
      <c r="F5" s="346">
        <v>2023</v>
      </c>
      <c r="G5" s="346">
        <v>2024</v>
      </c>
    </row>
    <row r="6" spans="1:11" s="336" customFormat="1" ht="5.25" customHeight="1" x14ac:dyDescent="0.35">
      <c r="A6" s="348"/>
      <c r="B6" s="349"/>
      <c r="C6" s="349"/>
      <c r="D6" s="349"/>
      <c r="E6" s="349"/>
    </row>
    <row r="7" spans="1:11" s="336" customFormat="1" ht="17.25" customHeight="1" x14ac:dyDescent="0.35">
      <c r="A7" s="333" t="s">
        <v>34</v>
      </c>
      <c r="B7" s="143">
        <v>1760</v>
      </c>
      <c r="C7" s="144">
        <v>1752</v>
      </c>
      <c r="D7" s="144">
        <v>1865</v>
      </c>
      <c r="E7" s="144">
        <v>2322</v>
      </c>
      <c r="F7" s="144">
        <v>2003</v>
      </c>
      <c r="G7" s="144">
        <v>1974</v>
      </c>
    </row>
    <row r="8" spans="1:11" s="336" customFormat="1" ht="17.25" customHeight="1" x14ac:dyDescent="0.35">
      <c r="A8" s="353" t="s">
        <v>122</v>
      </c>
      <c r="B8" s="145">
        <v>52</v>
      </c>
      <c r="C8" s="145">
        <v>54</v>
      </c>
      <c r="D8" s="145">
        <v>40</v>
      </c>
      <c r="E8" s="407">
        <v>65</v>
      </c>
      <c r="F8" s="439">
        <v>46</v>
      </c>
      <c r="G8" s="439">
        <v>61</v>
      </c>
      <c r="H8" s="423"/>
    </row>
    <row r="9" spans="1:11" s="336" customFormat="1" ht="17.25" customHeight="1" x14ac:dyDescent="0.35">
      <c r="A9" s="383" t="s">
        <v>123</v>
      </c>
      <c r="B9" s="145">
        <v>8</v>
      </c>
      <c r="C9" s="145">
        <v>6</v>
      </c>
      <c r="D9" s="145">
        <v>8</v>
      </c>
      <c r="E9" s="146">
        <v>6</v>
      </c>
      <c r="F9" s="440">
        <v>11</v>
      </c>
      <c r="G9" s="440">
        <v>14</v>
      </c>
    </row>
    <row r="10" spans="1:11" s="336" customFormat="1" ht="17.25" customHeight="1" x14ac:dyDescent="0.35">
      <c r="A10" s="383" t="s">
        <v>124</v>
      </c>
      <c r="B10" s="145">
        <v>10</v>
      </c>
      <c r="C10" s="145">
        <v>4</v>
      </c>
      <c r="D10" s="145">
        <v>6</v>
      </c>
      <c r="E10" s="146">
        <v>6</v>
      </c>
      <c r="F10" s="408">
        <v>11</v>
      </c>
      <c r="G10" s="408">
        <v>6</v>
      </c>
    </row>
    <row r="11" spans="1:11" s="336" customFormat="1" ht="17.25" customHeight="1" x14ac:dyDescent="0.35">
      <c r="A11" s="383" t="s">
        <v>125</v>
      </c>
      <c r="B11" s="145">
        <v>3</v>
      </c>
      <c r="C11" s="145">
        <v>4</v>
      </c>
      <c r="D11" s="145">
        <v>5</v>
      </c>
      <c r="E11" s="146">
        <v>10</v>
      </c>
      <c r="F11" s="408">
        <v>4</v>
      </c>
      <c r="G11" s="408">
        <v>3</v>
      </c>
    </row>
    <row r="12" spans="1:11" s="336" customFormat="1" ht="17.25" customHeight="1" x14ac:dyDescent="0.35">
      <c r="A12" s="383" t="s">
        <v>126</v>
      </c>
      <c r="B12" s="145">
        <v>8</v>
      </c>
      <c r="C12" s="145">
        <v>10</v>
      </c>
      <c r="D12" s="145">
        <v>13</v>
      </c>
      <c r="E12" s="146">
        <v>14</v>
      </c>
      <c r="F12" s="408">
        <v>14</v>
      </c>
      <c r="G12" s="408">
        <v>12</v>
      </c>
    </row>
    <row r="13" spans="1:11" s="336" customFormat="1" ht="17.25" customHeight="1" x14ac:dyDescent="0.35">
      <c r="A13" s="383" t="s">
        <v>127</v>
      </c>
      <c r="B13" s="145">
        <v>19</v>
      </c>
      <c r="C13" s="145">
        <v>24</v>
      </c>
      <c r="D13" s="145">
        <v>14</v>
      </c>
      <c r="E13" s="146">
        <v>30</v>
      </c>
      <c r="F13" s="408">
        <v>18</v>
      </c>
      <c r="G13" s="408">
        <v>14</v>
      </c>
      <c r="K13" s="352"/>
    </row>
    <row r="14" spans="1:11" s="336" customFormat="1" ht="17.25" customHeight="1" x14ac:dyDescent="0.35">
      <c r="A14" s="383" t="s">
        <v>128</v>
      </c>
      <c r="B14" s="145">
        <v>28</v>
      </c>
      <c r="C14" s="145">
        <v>25</v>
      </c>
      <c r="D14" s="145">
        <v>31</v>
      </c>
      <c r="E14" s="146">
        <v>27</v>
      </c>
      <c r="F14" s="408">
        <v>23</v>
      </c>
      <c r="G14" s="408">
        <v>24</v>
      </c>
    </row>
    <row r="15" spans="1:11" s="336" customFormat="1" ht="17.25" customHeight="1" x14ac:dyDescent="0.35">
      <c r="A15" s="383" t="s">
        <v>129</v>
      </c>
      <c r="B15" s="145">
        <v>33</v>
      </c>
      <c r="C15" s="145">
        <v>51</v>
      </c>
      <c r="D15" s="145">
        <v>33</v>
      </c>
      <c r="E15" s="146">
        <v>26</v>
      </c>
      <c r="F15" s="408">
        <v>39</v>
      </c>
      <c r="G15" s="408">
        <v>37</v>
      </c>
    </row>
    <row r="16" spans="1:11" s="336" customFormat="1" ht="17.25" customHeight="1" x14ac:dyDescent="0.35">
      <c r="A16" s="383" t="s">
        <v>130</v>
      </c>
      <c r="B16" s="145">
        <v>47</v>
      </c>
      <c r="C16" s="145">
        <v>64</v>
      </c>
      <c r="D16" s="145">
        <v>59</v>
      </c>
      <c r="E16" s="146">
        <v>73</v>
      </c>
      <c r="F16" s="408">
        <v>55</v>
      </c>
      <c r="G16" s="408">
        <v>55</v>
      </c>
    </row>
    <row r="17" spans="1:7" s="336" customFormat="1" ht="17.25" customHeight="1" x14ac:dyDescent="0.35">
      <c r="A17" s="383" t="s">
        <v>131</v>
      </c>
      <c r="B17" s="145">
        <v>70</v>
      </c>
      <c r="C17" s="145">
        <v>70</v>
      </c>
      <c r="D17" s="145">
        <v>69</v>
      </c>
      <c r="E17" s="146">
        <v>71</v>
      </c>
      <c r="F17" s="408">
        <v>73</v>
      </c>
      <c r="G17" s="408">
        <v>81</v>
      </c>
    </row>
    <row r="18" spans="1:7" s="336" customFormat="1" ht="17.25" customHeight="1" x14ac:dyDescent="0.35">
      <c r="A18" s="383" t="s">
        <v>132</v>
      </c>
      <c r="B18" s="145">
        <v>107</v>
      </c>
      <c r="C18" s="145">
        <v>107</v>
      </c>
      <c r="D18" s="145">
        <v>126</v>
      </c>
      <c r="E18" s="146">
        <v>118</v>
      </c>
      <c r="F18" s="408">
        <v>99</v>
      </c>
      <c r="G18" s="408">
        <v>105</v>
      </c>
    </row>
    <row r="19" spans="1:7" s="336" customFormat="1" ht="17.25" customHeight="1" x14ac:dyDescent="0.35">
      <c r="A19" s="383" t="s">
        <v>133</v>
      </c>
      <c r="B19" s="145">
        <v>127</v>
      </c>
      <c r="C19" s="145">
        <v>153</v>
      </c>
      <c r="D19" s="145">
        <v>144</v>
      </c>
      <c r="E19" s="146">
        <v>154</v>
      </c>
      <c r="F19" s="408">
        <v>137</v>
      </c>
      <c r="G19" s="408">
        <v>156</v>
      </c>
    </row>
    <row r="20" spans="1:7" s="336" customFormat="1" ht="17.25" customHeight="1" x14ac:dyDescent="0.35">
      <c r="A20" s="383" t="s">
        <v>134</v>
      </c>
      <c r="B20" s="145">
        <v>167</v>
      </c>
      <c r="C20" s="145">
        <v>146</v>
      </c>
      <c r="D20" s="145">
        <v>146</v>
      </c>
      <c r="E20" s="146">
        <v>191</v>
      </c>
      <c r="F20" s="408">
        <v>136</v>
      </c>
      <c r="G20" s="408">
        <v>149</v>
      </c>
    </row>
    <row r="21" spans="1:7" s="336" customFormat="1" ht="17.25" customHeight="1" x14ac:dyDescent="0.35">
      <c r="A21" s="383" t="s">
        <v>135</v>
      </c>
      <c r="B21" s="145">
        <v>163</v>
      </c>
      <c r="C21" s="145">
        <v>173</v>
      </c>
      <c r="D21" s="145">
        <v>194</v>
      </c>
      <c r="E21" s="146">
        <v>248</v>
      </c>
      <c r="F21" s="408">
        <v>189</v>
      </c>
      <c r="G21" s="408">
        <v>207</v>
      </c>
    </row>
    <row r="22" spans="1:7" s="336" customFormat="1" ht="17.25" customHeight="1" x14ac:dyDescent="0.35">
      <c r="A22" s="383" t="s">
        <v>136</v>
      </c>
      <c r="B22" s="145">
        <v>163</v>
      </c>
      <c r="C22" s="145">
        <v>163</v>
      </c>
      <c r="D22" s="145">
        <v>191</v>
      </c>
      <c r="E22" s="146">
        <v>261</v>
      </c>
      <c r="F22" s="408">
        <v>190</v>
      </c>
      <c r="G22" s="408">
        <v>206</v>
      </c>
    </row>
    <row r="23" spans="1:7" s="336" customFormat="1" ht="17.25" customHeight="1" x14ac:dyDescent="0.35">
      <c r="A23" s="383" t="s">
        <v>137</v>
      </c>
      <c r="B23" s="145">
        <v>162</v>
      </c>
      <c r="C23" s="145">
        <v>159</v>
      </c>
      <c r="D23" s="145">
        <v>198</v>
      </c>
      <c r="E23" s="146">
        <v>269</v>
      </c>
      <c r="F23" s="408">
        <v>218</v>
      </c>
      <c r="G23" s="408">
        <v>235</v>
      </c>
    </row>
    <row r="24" spans="1:7" s="336" customFormat="1" ht="17.25" customHeight="1" x14ac:dyDescent="0.35">
      <c r="A24" s="383" t="s">
        <v>138</v>
      </c>
      <c r="B24" s="145">
        <v>184</v>
      </c>
      <c r="C24" s="145">
        <v>208</v>
      </c>
      <c r="D24" s="145">
        <v>169</v>
      </c>
      <c r="E24" s="146">
        <v>223</v>
      </c>
      <c r="F24" s="408">
        <v>210</v>
      </c>
      <c r="G24" s="408">
        <v>193</v>
      </c>
    </row>
    <row r="25" spans="1:7" s="336" customFormat="1" ht="17.25" customHeight="1" x14ac:dyDescent="0.35">
      <c r="A25" s="383" t="s">
        <v>139</v>
      </c>
      <c r="B25" s="145">
        <v>191</v>
      </c>
      <c r="C25" s="145">
        <v>176</v>
      </c>
      <c r="D25" s="145">
        <v>180</v>
      </c>
      <c r="E25" s="146">
        <v>247</v>
      </c>
      <c r="F25" s="408">
        <v>244</v>
      </c>
      <c r="G25" s="408">
        <v>196</v>
      </c>
    </row>
    <row r="26" spans="1:7" s="336" customFormat="1" ht="17.25" customHeight="1" x14ac:dyDescent="0.35">
      <c r="A26" s="383" t="s">
        <v>140</v>
      </c>
      <c r="B26" s="145">
        <v>138</v>
      </c>
      <c r="C26" s="145">
        <v>98</v>
      </c>
      <c r="D26" s="145">
        <v>141</v>
      </c>
      <c r="E26" s="146">
        <v>170</v>
      </c>
      <c r="F26" s="408">
        <v>165</v>
      </c>
      <c r="G26" s="408">
        <v>131</v>
      </c>
    </row>
    <row r="27" spans="1:7" s="336" customFormat="1" ht="17.25" customHeight="1" x14ac:dyDescent="0.35">
      <c r="A27" s="383" t="s">
        <v>141</v>
      </c>
      <c r="B27" s="145">
        <v>58</v>
      </c>
      <c r="C27" s="145">
        <v>46</v>
      </c>
      <c r="D27" s="145">
        <v>77</v>
      </c>
      <c r="E27" s="146">
        <v>89</v>
      </c>
      <c r="F27" s="408">
        <v>87</v>
      </c>
      <c r="G27" s="408">
        <v>64</v>
      </c>
    </row>
    <row r="28" spans="1:7" s="336" customFormat="1" ht="17.25" customHeight="1" x14ac:dyDescent="0.35">
      <c r="A28" s="383" t="s">
        <v>142</v>
      </c>
      <c r="B28" s="145">
        <v>17</v>
      </c>
      <c r="C28" s="145">
        <v>8</v>
      </c>
      <c r="D28" s="145">
        <v>17</v>
      </c>
      <c r="E28" s="146">
        <v>18</v>
      </c>
      <c r="F28" s="408">
        <v>26</v>
      </c>
      <c r="G28" s="408">
        <v>20</v>
      </c>
    </row>
    <row r="29" spans="1:7" s="336" customFormat="1" ht="17.25" customHeight="1" x14ac:dyDescent="0.35">
      <c r="A29" s="383" t="s">
        <v>143</v>
      </c>
      <c r="B29" s="145">
        <v>5</v>
      </c>
      <c r="C29" s="145">
        <v>3</v>
      </c>
      <c r="D29" s="145">
        <v>4</v>
      </c>
      <c r="E29" s="146">
        <v>6</v>
      </c>
      <c r="F29" s="408">
        <v>8</v>
      </c>
      <c r="G29" s="408">
        <v>5</v>
      </c>
    </row>
    <row r="30" spans="1:7" s="336" customFormat="1" ht="12.75" customHeight="1" x14ac:dyDescent="0.3">
      <c r="A30" s="363"/>
      <c r="B30" s="357"/>
      <c r="C30" s="357"/>
      <c r="D30" s="357"/>
      <c r="E30" s="357"/>
      <c r="F30" s="357"/>
      <c r="G30" s="357"/>
    </row>
    <row r="31" spans="1:7" s="336" customFormat="1" ht="17.25" customHeight="1" x14ac:dyDescent="0.3">
      <c r="B31" s="350"/>
      <c r="C31" s="350"/>
      <c r="D31" s="350"/>
      <c r="E31" s="350"/>
      <c r="F31" s="350"/>
      <c r="G31" s="350"/>
    </row>
    <row r="32" spans="1:7" s="336" customFormat="1" ht="17.25" customHeight="1" x14ac:dyDescent="0.3">
      <c r="B32" s="350"/>
      <c r="C32" s="350"/>
      <c r="D32" s="350"/>
      <c r="E32" s="350"/>
      <c r="F32" s="368"/>
      <c r="G32" s="368" t="s">
        <v>38</v>
      </c>
    </row>
    <row r="33" spans="1:7" s="336" customFormat="1" ht="17.25" customHeight="1" x14ac:dyDescent="0.3">
      <c r="B33" s="350"/>
      <c r="C33" s="350"/>
      <c r="D33" s="350"/>
      <c r="E33" s="350"/>
      <c r="F33" s="369"/>
      <c r="G33" s="369" t="s">
        <v>39</v>
      </c>
    </row>
    <row r="34" spans="1:7" ht="17.25" customHeight="1" x14ac:dyDescent="0.3">
      <c r="A34" s="147"/>
      <c r="B34" s="130"/>
      <c r="C34" s="130"/>
      <c r="D34" s="130"/>
      <c r="E34" s="130"/>
      <c r="F34" s="130"/>
      <c r="G34" s="130"/>
    </row>
    <row r="35" spans="1:7" ht="17.25" customHeight="1" x14ac:dyDescent="0.3">
      <c r="A35" s="147"/>
      <c r="B35" s="130"/>
      <c r="C35" s="130"/>
      <c r="D35" s="130"/>
      <c r="E35" s="130"/>
      <c r="F35" s="130"/>
      <c r="G35" s="130"/>
    </row>
    <row r="36" spans="1:7" ht="17.25" customHeight="1" x14ac:dyDescent="0.3">
      <c r="A36" s="147"/>
      <c r="B36" s="130"/>
      <c r="C36" s="130"/>
      <c r="D36" s="130"/>
      <c r="E36" s="130"/>
      <c r="F36" s="130"/>
      <c r="G36" s="130"/>
    </row>
    <row r="37" spans="1:7" ht="17.25" customHeight="1" x14ac:dyDescent="0.3">
      <c r="A37" s="147"/>
      <c r="B37" s="130"/>
      <c r="C37" s="130"/>
      <c r="D37" s="130"/>
      <c r="E37" s="130"/>
      <c r="F37" s="130"/>
      <c r="G37" s="130"/>
    </row>
    <row r="38" spans="1:7" ht="17.25" customHeight="1" x14ac:dyDescent="0.3">
      <c r="A38" s="147"/>
      <c r="B38" s="130"/>
      <c r="C38" s="130"/>
      <c r="D38" s="130"/>
      <c r="E38" s="130"/>
      <c r="F38" s="130"/>
      <c r="G38" s="130"/>
    </row>
    <row r="39" spans="1:7" ht="17.25" customHeight="1" x14ac:dyDescent="0.3">
      <c r="A39" s="147"/>
      <c r="B39" s="130"/>
      <c r="C39" s="130"/>
      <c r="D39" s="130"/>
      <c r="E39" s="130"/>
      <c r="F39" s="130"/>
      <c r="G39" s="130"/>
    </row>
    <row r="40" spans="1:7" ht="17.25" customHeight="1" x14ac:dyDescent="0.3">
      <c r="A40" s="147"/>
      <c r="B40" s="130"/>
      <c r="C40" s="130"/>
      <c r="D40" s="130"/>
      <c r="E40" s="130"/>
      <c r="F40" s="130"/>
      <c r="G40" s="130"/>
    </row>
    <row r="41" spans="1:7" ht="17.25" customHeight="1" x14ac:dyDescent="0.3">
      <c r="A41" s="147"/>
      <c r="B41" s="130"/>
      <c r="C41" s="130"/>
      <c r="D41" s="130"/>
      <c r="E41" s="130"/>
      <c r="F41" s="130"/>
      <c r="G41" s="130"/>
    </row>
    <row r="42" spans="1:7" ht="17.25" customHeight="1" x14ac:dyDescent="0.3">
      <c r="A42" s="147"/>
      <c r="B42" s="130"/>
      <c r="C42" s="130"/>
      <c r="D42" s="130"/>
      <c r="E42" s="130"/>
      <c r="F42" s="130"/>
      <c r="G42" s="130"/>
    </row>
    <row r="43" spans="1:7" ht="17.25" customHeight="1" x14ac:dyDescent="0.3"/>
    <row r="44" spans="1:7" ht="17.25" customHeight="1" x14ac:dyDescent="0.3">
      <c r="A44" s="96"/>
    </row>
    <row r="45" spans="1:7" ht="17.25" customHeight="1" x14ac:dyDescent="0.3"/>
    <row r="46" spans="1:7" ht="17.25" customHeight="1" x14ac:dyDescent="0.3">
      <c r="A46" s="148"/>
    </row>
    <row r="47" spans="1:7" ht="17.25" customHeight="1" x14ac:dyDescent="0.3"/>
    <row r="48" spans="1:7" ht="17.25" customHeight="1" x14ac:dyDescent="0.3"/>
    <row r="49" ht="17.25" customHeight="1" x14ac:dyDescent="0.3"/>
    <row r="50" ht="17.25" customHeight="1" x14ac:dyDescent="0.3"/>
    <row r="51" ht="17.25" customHeight="1" x14ac:dyDescent="0.3"/>
    <row r="52" ht="17.25" customHeight="1" x14ac:dyDescent="0.3"/>
    <row r="53" ht="17.25" customHeight="1" x14ac:dyDescent="0.3"/>
    <row r="54" ht="5.25" customHeight="1" x14ac:dyDescent="0.3"/>
    <row r="55" ht="9.75" customHeight="1" x14ac:dyDescent="0.3"/>
    <row r="56" ht="14.25" customHeight="1" x14ac:dyDescent="0.3"/>
    <row r="57" ht="14.25" customHeight="1" x14ac:dyDescent="0.3"/>
  </sheetData>
  <sheetProtection selectLockedCells="1" selectUnlockedCells="1"/>
  <mergeCells count="3">
    <mergeCell ref="A1:F1"/>
    <mergeCell ref="A2:F2"/>
    <mergeCell ref="B4:G4"/>
  </mergeCells>
  <printOptions horizontalCentered="1"/>
  <pageMargins left="0.7" right="0.7" top="0.75" bottom="0.75" header="0.3" footer="0.3"/>
  <pageSetup paperSize="9" scale="75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</sheetPr>
  <dimension ref="A1:K70"/>
  <sheetViews>
    <sheetView view="pageBreakPreview" topLeftCell="A34" zoomScale="70" zoomScaleSheetLayoutView="70" workbookViewId="0">
      <selection activeCell="H21" sqref="H21"/>
    </sheetView>
  </sheetViews>
  <sheetFormatPr defaultColWidth="11.44140625" defaultRowHeight="21.75" customHeight="1" x14ac:dyDescent="0.3"/>
  <cols>
    <col min="1" max="1" width="28.44140625" style="336" customWidth="1"/>
    <col min="2" max="7" width="13.44140625" style="350" customWidth="1"/>
    <col min="8" max="16384" width="11.44140625" style="336"/>
  </cols>
  <sheetData>
    <row r="1" spans="1:11" ht="21.75" customHeight="1" x14ac:dyDescent="0.3">
      <c r="A1" s="528" t="s">
        <v>144</v>
      </c>
      <c r="B1" s="528"/>
      <c r="C1" s="528"/>
      <c r="D1" s="528"/>
      <c r="E1" s="528"/>
      <c r="F1" s="528"/>
      <c r="G1" s="528"/>
    </row>
    <row r="2" spans="1:11" ht="21.75" customHeight="1" x14ac:dyDescent="0.3">
      <c r="A2" s="529" t="s">
        <v>145</v>
      </c>
      <c r="B2" s="529"/>
      <c r="C2" s="529"/>
      <c r="D2" s="529"/>
      <c r="E2" s="529"/>
      <c r="F2" s="529"/>
      <c r="G2" s="336"/>
    </row>
    <row r="3" spans="1:11" ht="15" customHeight="1" x14ac:dyDescent="0.35">
      <c r="A3" s="340"/>
      <c r="B3" s="334"/>
      <c r="C3" s="334"/>
      <c r="D3" s="334"/>
      <c r="E3" s="341"/>
      <c r="F3" s="371"/>
      <c r="G3" s="371"/>
    </row>
    <row r="4" spans="1:11" ht="21.75" customHeight="1" x14ac:dyDescent="0.3">
      <c r="A4" s="342" t="s">
        <v>120</v>
      </c>
      <c r="B4" s="530" t="s">
        <v>107</v>
      </c>
      <c r="C4" s="530"/>
      <c r="D4" s="530"/>
      <c r="E4" s="530"/>
      <c r="F4" s="530"/>
      <c r="G4" s="530"/>
    </row>
    <row r="5" spans="1:11" ht="21.75" customHeight="1" x14ac:dyDescent="0.3">
      <c r="A5" s="344" t="s">
        <v>121</v>
      </c>
      <c r="B5" s="346">
        <v>2019</v>
      </c>
      <c r="C5" s="346">
        <v>2020</v>
      </c>
      <c r="D5" s="346">
        <v>2021</v>
      </c>
      <c r="E5" s="346">
        <v>2022</v>
      </c>
      <c r="F5" s="346">
        <v>2023</v>
      </c>
      <c r="G5" s="346">
        <v>2024</v>
      </c>
    </row>
    <row r="6" spans="1:11" ht="5.25" customHeight="1" x14ac:dyDescent="0.35">
      <c r="A6" s="348"/>
      <c r="B6" s="349"/>
      <c r="C6" s="349"/>
      <c r="D6" s="349"/>
    </row>
    <row r="7" spans="1:11" ht="17.25" customHeight="1" x14ac:dyDescent="0.3">
      <c r="A7" s="333" t="s">
        <v>36</v>
      </c>
      <c r="B7" s="127">
        <f t="shared" ref="B7:E7" si="0">SUM(B8:B29)</f>
        <v>965</v>
      </c>
      <c r="C7" s="127">
        <f t="shared" si="0"/>
        <v>982</v>
      </c>
      <c r="D7" s="127">
        <f t="shared" si="0"/>
        <v>1025</v>
      </c>
      <c r="E7" s="127">
        <f t="shared" si="0"/>
        <v>1319</v>
      </c>
      <c r="F7" s="127">
        <f>SUM(F8:F29)</f>
        <v>1067</v>
      </c>
      <c r="G7" s="127">
        <f>SUM(G8:G29)</f>
        <v>1129</v>
      </c>
    </row>
    <row r="8" spans="1:11" ht="17.25" customHeight="1" x14ac:dyDescent="0.35">
      <c r="A8" s="353" t="s">
        <v>122</v>
      </c>
      <c r="B8" s="123">
        <v>31</v>
      </c>
      <c r="C8" s="123">
        <v>25</v>
      </c>
      <c r="D8" s="123">
        <v>20</v>
      </c>
      <c r="E8" s="149">
        <v>34</v>
      </c>
      <c r="F8" s="149">
        <v>25</v>
      </c>
      <c r="G8" s="149">
        <v>35</v>
      </c>
    </row>
    <row r="9" spans="1:11" ht="17.25" customHeight="1" x14ac:dyDescent="0.35">
      <c r="A9" s="383" t="s">
        <v>123</v>
      </c>
      <c r="B9" s="123">
        <v>5</v>
      </c>
      <c r="C9" s="123">
        <v>5</v>
      </c>
      <c r="D9" s="123">
        <v>5</v>
      </c>
      <c r="E9" s="149">
        <v>5</v>
      </c>
      <c r="F9" s="149">
        <v>6</v>
      </c>
      <c r="G9" s="149">
        <v>9</v>
      </c>
    </row>
    <row r="10" spans="1:11" ht="17.25" customHeight="1" x14ac:dyDescent="0.35">
      <c r="A10" s="383" t="s">
        <v>124</v>
      </c>
      <c r="B10" s="123">
        <v>7</v>
      </c>
      <c r="C10" s="123">
        <v>2</v>
      </c>
      <c r="D10" s="123">
        <v>4</v>
      </c>
      <c r="E10" s="149">
        <v>4</v>
      </c>
      <c r="F10" s="149">
        <v>4</v>
      </c>
      <c r="G10" s="149">
        <v>3</v>
      </c>
    </row>
    <row r="11" spans="1:11" ht="17.25" customHeight="1" x14ac:dyDescent="0.35">
      <c r="A11" s="383" t="s">
        <v>125</v>
      </c>
      <c r="B11" s="123">
        <v>1</v>
      </c>
      <c r="C11" s="123">
        <v>2</v>
      </c>
      <c r="D11" s="123">
        <v>3</v>
      </c>
      <c r="E11" s="149">
        <v>7</v>
      </c>
      <c r="F11" s="149">
        <v>2</v>
      </c>
      <c r="G11" s="149">
        <v>1</v>
      </c>
    </row>
    <row r="12" spans="1:11" ht="17.25" customHeight="1" x14ac:dyDescent="0.35">
      <c r="A12" s="383" t="s">
        <v>126</v>
      </c>
      <c r="B12" s="123">
        <v>4</v>
      </c>
      <c r="C12" s="123">
        <v>4</v>
      </c>
      <c r="D12" s="123">
        <v>6</v>
      </c>
      <c r="E12" s="149">
        <v>11</v>
      </c>
      <c r="F12" s="149">
        <v>8</v>
      </c>
      <c r="G12" s="149">
        <v>9</v>
      </c>
    </row>
    <row r="13" spans="1:11" ht="17.25" customHeight="1" x14ac:dyDescent="0.35">
      <c r="A13" s="383" t="s">
        <v>127</v>
      </c>
      <c r="B13" s="123">
        <v>13</v>
      </c>
      <c r="C13" s="123">
        <v>18</v>
      </c>
      <c r="D13" s="123">
        <v>8</v>
      </c>
      <c r="E13" s="149">
        <v>22</v>
      </c>
      <c r="F13" s="149">
        <v>12</v>
      </c>
      <c r="G13" s="149">
        <v>9</v>
      </c>
      <c r="K13" s="352"/>
    </row>
    <row r="14" spans="1:11" ht="17.25" customHeight="1" x14ac:dyDescent="0.35">
      <c r="A14" s="383" t="s">
        <v>128</v>
      </c>
      <c r="B14" s="123">
        <v>23</v>
      </c>
      <c r="C14" s="123">
        <v>23</v>
      </c>
      <c r="D14" s="123">
        <v>21</v>
      </c>
      <c r="E14" s="149">
        <v>18</v>
      </c>
      <c r="F14" s="149">
        <v>18</v>
      </c>
      <c r="G14" s="149">
        <v>17</v>
      </c>
    </row>
    <row r="15" spans="1:11" ht="17.25" customHeight="1" x14ac:dyDescent="0.35">
      <c r="A15" s="383" t="s">
        <v>129</v>
      </c>
      <c r="B15" s="123">
        <v>24</v>
      </c>
      <c r="C15" s="123">
        <v>38</v>
      </c>
      <c r="D15" s="123">
        <v>21</v>
      </c>
      <c r="E15" s="149">
        <v>19</v>
      </c>
      <c r="F15" s="149">
        <v>24</v>
      </c>
      <c r="G15" s="149">
        <v>23</v>
      </c>
    </row>
    <row r="16" spans="1:11" ht="17.25" customHeight="1" x14ac:dyDescent="0.35">
      <c r="A16" s="383" t="s">
        <v>130</v>
      </c>
      <c r="B16" s="123">
        <v>33</v>
      </c>
      <c r="C16" s="123">
        <v>42</v>
      </c>
      <c r="D16" s="123">
        <v>34</v>
      </c>
      <c r="E16" s="149">
        <v>47</v>
      </c>
      <c r="F16" s="149">
        <v>36</v>
      </c>
      <c r="G16" s="149">
        <v>35</v>
      </c>
    </row>
    <row r="17" spans="1:8" ht="17.25" customHeight="1" x14ac:dyDescent="0.35">
      <c r="A17" s="383" t="s">
        <v>131</v>
      </c>
      <c r="B17" s="123">
        <v>42</v>
      </c>
      <c r="C17" s="123">
        <v>42</v>
      </c>
      <c r="D17" s="123">
        <v>42</v>
      </c>
      <c r="E17" s="149">
        <v>50</v>
      </c>
      <c r="F17" s="149">
        <v>44</v>
      </c>
      <c r="G17" s="149">
        <v>53</v>
      </c>
    </row>
    <row r="18" spans="1:8" ht="17.25" customHeight="1" x14ac:dyDescent="0.35">
      <c r="A18" s="383" t="s">
        <v>132</v>
      </c>
      <c r="B18" s="123">
        <v>65</v>
      </c>
      <c r="C18" s="123">
        <v>68</v>
      </c>
      <c r="D18" s="123">
        <v>84</v>
      </c>
      <c r="E18" s="149">
        <v>75</v>
      </c>
      <c r="F18" s="149">
        <v>61</v>
      </c>
      <c r="G18" s="149">
        <v>72</v>
      </c>
    </row>
    <row r="19" spans="1:8" ht="17.25" customHeight="1" x14ac:dyDescent="0.35">
      <c r="A19" s="383" t="s">
        <v>133</v>
      </c>
      <c r="B19" s="123">
        <v>78</v>
      </c>
      <c r="C19" s="123">
        <v>84</v>
      </c>
      <c r="D19" s="123">
        <v>95</v>
      </c>
      <c r="E19" s="149">
        <v>86</v>
      </c>
      <c r="F19" s="149">
        <v>81</v>
      </c>
      <c r="G19" s="149">
        <v>102</v>
      </c>
    </row>
    <row r="20" spans="1:8" ht="17.25" customHeight="1" x14ac:dyDescent="0.35">
      <c r="A20" s="383" t="s">
        <v>134</v>
      </c>
      <c r="B20" s="123">
        <v>100</v>
      </c>
      <c r="C20" s="123">
        <v>90</v>
      </c>
      <c r="D20" s="123">
        <v>86</v>
      </c>
      <c r="E20" s="149">
        <v>117</v>
      </c>
      <c r="F20" s="149">
        <v>90</v>
      </c>
      <c r="G20" s="149">
        <v>87</v>
      </c>
    </row>
    <row r="21" spans="1:8" ht="17.25" customHeight="1" x14ac:dyDescent="0.35">
      <c r="A21" s="383" t="s">
        <v>135</v>
      </c>
      <c r="B21" s="123">
        <v>87</v>
      </c>
      <c r="C21" s="123">
        <v>103</v>
      </c>
      <c r="D21" s="123">
        <v>99</v>
      </c>
      <c r="E21" s="149">
        <v>145</v>
      </c>
      <c r="F21" s="149">
        <v>97</v>
      </c>
      <c r="G21" s="149">
        <v>119</v>
      </c>
    </row>
    <row r="22" spans="1:8" ht="17.25" customHeight="1" x14ac:dyDescent="0.35">
      <c r="A22" s="383" t="s">
        <v>136</v>
      </c>
      <c r="B22" s="123">
        <v>94</v>
      </c>
      <c r="C22" s="123">
        <v>87</v>
      </c>
      <c r="D22" s="123">
        <v>114</v>
      </c>
      <c r="E22" s="149">
        <v>153</v>
      </c>
      <c r="F22" s="149">
        <v>99</v>
      </c>
      <c r="G22" s="149">
        <v>116</v>
      </c>
    </row>
    <row r="23" spans="1:8" ht="17.25" customHeight="1" x14ac:dyDescent="0.35">
      <c r="A23" s="383" t="s">
        <v>137</v>
      </c>
      <c r="B23" s="123">
        <v>91</v>
      </c>
      <c r="C23" s="123">
        <v>80</v>
      </c>
      <c r="D23" s="123">
        <v>94</v>
      </c>
      <c r="E23" s="149">
        <v>140</v>
      </c>
      <c r="F23" s="149">
        <v>114</v>
      </c>
      <c r="G23" s="149">
        <v>133</v>
      </c>
    </row>
    <row r="24" spans="1:8" ht="17.25" customHeight="1" x14ac:dyDescent="0.35">
      <c r="A24" s="383" t="s">
        <v>138</v>
      </c>
      <c r="B24" s="123">
        <v>90</v>
      </c>
      <c r="C24" s="123">
        <v>111</v>
      </c>
      <c r="D24" s="123">
        <v>90</v>
      </c>
      <c r="E24" s="149">
        <v>124</v>
      </c>
      <c r="F24" s="149">
        <v>107</v>
      </c>
      <c r="G24" s="149">
        <v>110</v>
      </c>
    </row>
    <row r="25" spans="1:8" ht="17.25" customHeight="1" x14ac:dyDescent="0.35">
      <c r="A25" s="383" t="s">
        <v>139</v>
      </c>
      <c r="B25" s="123">
        <v>81</v>
      </c>
      <c r="C25" s="123">
        <v>86</v>
      </c>
      <c r="D25" s="123">
        <v>87</v>
      </c>
      <c r="E25" s="149">
        <v>118</v>
      </c>
      <c r="F25" s="149">
        <v>111</v>
      </c>
      <c r="G25" s="149">
        <v>104</v>
      </c>
    </row>
    <row r="26" spans="1:8" ht="17.25" customHeight="1" x14ac:dyDescent="0.35">
      <c r="A26" s="383" t="s">
        <v>140</v>
      </c>
      <c r="B26" s="123">
        <v>57</v>
      </c>
      <c r="C26" s="123">
        <v>47</v>
      </c>
      <c r="D26" s="123">
        <v>62</v>
      </c>
      <c r="E26" s="149">
        <v>90</v>
      </c>
      <c r="F26" s="149">
        <v>77</v>
      </c>
      <c r="G26" s="149">
        <v>53</v>
      </c>
    </row>
    <row r="27" spans="1:8" ht="17.25" customHeight="1" x14ac:dyDescent="0.35">
      <c r="A27" s="383" t="s">
        <v>141</v>
      </c>
      <c r="B27" s="123">
        <v>27</v>
      </c>
      <c r="C27" s="123">
        <v>20</v>
      </c>
      <c r="D27" s="123">
        <v>40</v>
      </c>
      <c r="E27" s="149">
        <v>43</v>
      </c>
      <c r="F27" s="149">
        <v>41</v>
      </c>
      <c r="G27" s="149">
        <v>27</v>
      </c>
    </row>
    <row r="28" spans="1:8" ht="17.25" customHeight="1" x14ac:dyDescent="0.35">
      <c r="A28" s="383" t="s">
        <v>142</v>
      </c>
      <c r="B28" s="123">
        <v>9</v>
      </c>
      <c r="C28" s="123">
        <v>4</v>
      </c>
      <c r="D28" s="123">
        <v>8</v>
      </c>
      <c r="E28" s="149">
        <v>9</v>
      </c>
      <c r="F28" s="149">
        <v>8</v>
      </c>
      <c r="G28" s="149">
        <v>9</v>
      </c>
    </row>
    <row r="29" spans="1:8" ht="17.25" customHeight="1" x14ac:dyDescent="0.35">
      <c r="A29" s="383" t="s">
        <v>143</v>
      </c>
      <c r="B29" s="123">
        <v>3</v>
      </c>
      <c r="C29" s="123">
        <v>1</v>
      </c>
      <c r="D29" s="123">
        <v>2</v>
      </c>
      <c r="E29" s="149">
        <v>2</v>
      </c>
      <c r="F29" s="149">
        <v>2</v>
      </c>
      <c r="G29" s="149">
        <v>3</v>
      </c>
    </row>
    <row r="30" spans="1:8" ht="12.75" customHeight="1" x14ac:dyDescent="0.3">
      <c r="A30" s="365"/>
      <c r="B30" s="130"/>
      <c r="C30" s="130"/>
      <c r="D30" s="130"/>
      <c r="E30" s="139"/>
      <c r="F30" s="139"/>
      <c r="G30" s="139"/>
    </row>
    <row r="31" spans="1:8" ht="17.25" customHeight="1" x14ac:dyDescent="0.3">
      <c r="A31" s="333" t="s">
        <v>37</v>
      </c>
      <c r="B31" s="150">
        <f t="shared" ref="B31:G31" si="1">SUM(B32:B53)</f>
        <v>795</v>
      </c>
      <c r="C31" s="127">
        <f t="shared" si="1"/>
        <v>770</v>
      </c>
      <c r="D31" s="127">
        <f t="shared" si="1"/>
        <v>840</v>
      </c>
      <c r="E31" s="151">
        <f t="shared" si="1"/>
        <v>1003</v>
      </c>
      <c r="F31" s="151">
        <f t="shared" si="1"/>
        <v>936</v>
      </c>
      <c r="G31" s="151">
        <f t="shared" si="1"/>
        <v>845</v>
      </c>
      <c r="H31" s="75"/>
    </row>
    <row r="32" spans="1:8" ht="17.25" customHeight="1" x14ac:dyDescent="0.35">
      <c r="A32" s="353" t="s">
        <v>122</v>
      </c>
      <c r="B32" s="123">
        <v>21</v>
      </c>
      <c r="C32" s="123">
        <v>29</v>
      </c>
      <c r="D32" s="123">
        <v>20</v>
      </c>
      <c r="E32" s="152">
        <v>31</v>
      </c>
      <c r="F32" s="152">
        <v>21</v>
      </c>
      <c r="G32" s="152">
        <v>26</v>
      </c>
    </row>
    <row r="33" spans="1:7" ht="17.25" customHeight="1" x14ac:dyDescent="0.35">
      <c r="A33" s="383" t="s">
        <v>123</v>
      </c>
      <c r="B33" s="123">
        <v>3</v>
      </c>
      <c r="C33" s="123">
        <v>1</v>
      </c>
      <c r="D33" s="123">
        <v>3</v>
      </c>
      <c r="E33" s="153">
        <v>1</v>
      </c>
      <c r="F33" s="153">
        <v>5</v>
      </c>
      <c r="G33" s="153">
        <v>5</v>
      </c>
    </row>
    <row r="34" spans="1:7" ht="17.25" customHeight="1" x14ac:dyDescent="0.35">
      <c r="A34" s="383" t="s">
        <v>124</v>
      </c>
      <c r="B34" s="123">
        <v>3</v>
      </c>
      <c r="C34" s="123">
        <v>2</v>
      </c>
      <c r="D34" s="123">
        <v>2</v>
      </c>
      <c r="E34" s="153">
        <v>2</v>
      </c>
      <c r="F34" s="153">
        <v>7</v>
      </c>
      <c r="G34" s="153">
        <v>3</v>
      </c>
    </row>
    <row r="35" spans="1:7" ht="17.25" customHeight="1" x14ac:dyDescent="0.35">
      <c r="A35" s="383" t="s">
        <v>125</v>
      </c>
      <c r="B35" s="123">
        <v>2</v>
      </c>
      <c r="C35" s="123">
        <v>2</v>
      </c>
      <c r="D35" s="123">
        <v>2</v>
      </c>
      <c r="E35" s="153">
        <v>3</v>
      </c>
      <c r="F35" s="153">
        <v>2</v>
      </c>
      <c r="G35" s="153">
        <v>2</v>
      </c>
    </row>
    <row r="36" spans="1:7" ht="17.25" customHeight="1" x14ac:dyDescent="0.35">
      <c r="A36" s="383" t="s">
        <v>126</v>
      </c>
      <c r="B36" s="123">
        <v>4</v>
      </c>
      <c r="C36" s="123">
        <v>6</v>
      </c>
      <c r="D36" s="123">
        <v>7</v>
      </c>
      <c r="E36" s="153">
        <v>3</v>
      </c>
      <c r="F36" s="153">
        <v>6</v>
      </c>
      <c r="G36" s="153">
        <v>3</v>
      </c>
    </row>
    <row r="37" spans="1:7" ht="17.25" customHeight="1" x14ac:dyDescent="0.35">
      <c r="A37" s="383" t="s">
        <v>127</v>
      </c>
      <c r="B37" s="123">
        <v>6</v>
      </c>
      <c r="C37" s="123">
        <v>6</v>
      </c>
      <c r="D37" s="123">
        <v>6</v>
      </c>
      <c r="E37" s="153">
        <v>8</v>
      </c>
      <c r="F37" s="153">
        <v>6</v>
      </c>
      <c r="G37" s="153">
        <v>5</v>
      </c>
    </row>
    <row r="38" spans="1:7" ht="17.25" customHeight="1" x14ac:dyDescent="0.35">
      <c r="A38" s="383" t="s">
        <v>128</v>
      </c>
      <c r="B38" s="123">
        <v>5</v>
      </c>
      <c r="C38" s="123">
        <v>2</v>
      </c>
      <c r="D38" s="123">
        <v>10</v>
      </c>
      <c r="E38" s="153">
        <v>9</v>
      </c>
      <c r="F38" s="153">
        <v>5</v>
      </c>
      <c r="G38" s="153">
        <v>7</v>
      </c>
    </row>
    <row r="39" spans="1:7" ht="17.25" customHeight="1" x14ac:dyDescent="0.35">
      <c r="A39" s="383" t="s">
        <v>129</v>
      </c>
      <c r="B39" s="123">
        <v>9</v>
      </c>
      <c r="C39" s="123">
        <v>13</v>
      </c>
      <c r="D39" s="123">
        <v>12</v>
      </c>
      <c r="E39" s="153">
        <v>7</v>
      </c>
      <c r="F39" s="153">
        <v>15</v>
      </c>
      <c r="G39" s="153">
        <v>14</v>
      </c>
    </row>
    <row r="40" spans="1:7" ht="17.25" customHeight="1" x14ac:dyDescent="0.35">
      <c r="A40" s="383" t="s">
        <v>130</v>
      </c>
      <c r="B40" s="123">
        <v>14</v>
      </c>
      <c r="C40" s="123">
        <v>22</v>
      </c>
      <c r="D40" s="123">
        <v>25</v>
      </c>
      <c r="E40" s="153">
        <v>26</v>
      </c>
      <c r="F40" s="153">
        <v>19</v>
      </c>
      <c r="G40" s="153">
        <v>20</v>
      </c>
    </row>
    <row r="41" spans="1:7" ht="17.25" customHeight="1" x14ac:dyDescent="0.35">
      <c r="A41" s="383" t="s">
        <v>131</v>
      </c>
      <c r="B41" s="123">
        <v>28</v>
      </c>
      <c r="C41" s="123">
        <v>28</v>
      </c>
      <c r="D41" s="123">
        <v>27</v>
      </c>
      <c r="E41" s="153">
        <v>21</v>
      </c>
      <c r="F41" s="153">
        <v>29</v>
      </c>
      <c r="G41" s="153">
        <v>28</v>
      </c>
    </row>
    <row r="42" spans="1:7" ht="17.25" customHeight="1" x14ac:dyDescent="0.35">
      <c r="A42" s="383" t="s">
        <v>146</v>
      </c>
      <c r="B42" s="123">
        <v>42</v>
      </c>
      <c r="C42" s="123">
        <v>39</v>
      </c>
      <c r="D42" s="123">
        <v>42</v>
      </c>
      <c r="E42" s="153">
        <v>43</v>
      </c>
      <c r="F42" s="153">
        <v>38</v>
      </c>
      <c r="G42" s="153">
        <v>33</v>
      </c>
    </row>
    <row r="43" spans="1:7" ht="17.25" customHeight="1" x14ac:dyDescent="0.35">
      <c r="A43" s="383" t="s">
        <v>133</v>
      </c>
      <c r="B43" s="123">
        <v>49</v>
      </c>
      <c r="C43" s="123">
        <v>69</v>
      </c>
      <c r="D43" s="123">
        <v>49</v>
      </c>
      <c r="E43" s="149">
        <v>68</v>
      </c>
      <c r="F43" s="149">
        <v>56</v>
      </c>
      <c r="G43" s="149">
        <v>54</v>
      </c>
    </row>
    <row r="44" spans="1:7" ht="17.25" customHeight="1" x14ac:dyDescent="0.35">
      <c r="A44" s="383" t="s">
        <v>134</v>
      </c>
      <c r="B44" s="123">
        <v>67</v>
      </c>
      <c r="C44" s="123">
        <v>56</v>
      </c>
      <c r="D44" s="123">
        <v>60</v>
      </c>
      <c r="E44" s="149">
        <v>74</v>
      </c>
      <c r="F44" s="149">
        <v>46</v>
      </c>
      <c r="G44" s="149">
        <v>62</v>
      </c>
    </row>
    <row r="45" spans="1:7" ht="17.25" customHeight="1" x14ac:dyDescent="0.35">
      <c r="A45" s="383" t="s">
        <v>135</v>
      </c>
      <c r="B45" s="123">
        <v>76</v>
      </c>
      <c r="C45" s="123">
        <v>70</v>
      </c>
      <c r="D45" s="123">
        <v>95</v>
      </c>
      <c r="E45" s="149">
        <v>103</v>
      </c>
      <c r="F45" s="149">
        <v>92</v>
      </c>
      <c r="G45" s="149">
        <v>88</v>
      </c>
    </row>
    <row r="46" spans="1:7" ht="17.25" customHeight="1" x14ac:dyDescent="0.35">
      <c r="A46" s="383" t="s">
        <v>136</v>
      </c>
      <c r="B46" s="123">
        <v>69</v>
      </c>
      <c r="C46" s="123">
        <v>76</v>
      </c>
      <c r="D46" s="123">
        <v>77</v>
      </c>
      <c r="E46" s="149">
        <v>108</v>
      </c>
      <c r="F46" s="149">
        <v>91</v>
      </c>
      <c r="G46" s="149">
        <v>90</v>
      </c>
    </row>
    <row r="47" spans="1:7" ht="17.25" customHeight="1" x14ac:dyDescent="0.35">
      <c r="A47" s="383" t="s">
        <v>137</v>
      </c>
      <c r="B47" s="123">
        <v>71</v>
      </c>
      <c r="C47" s="123">
        <v>79</v>
      </c>
      <c r="D47" s="123">
        <v>104</v>
      </c>
      <c r="E47" s="149">
        <v>129</v>
      </c>
      <c r="F47" s="149">
        <v>104</v>
      </c>
      <c r="G47" s="149">
        <v>102</v>
      </c>
    </row>
    <row r="48" spans="1:7" s="350" customFormat="1" ht="17.25" customHeight="1" x14ac:dyDescent="0.35">
      <c r="A48" s="383" t="s">
        <v>138</v>
      </c>
      <c r="B48" s="123">
        <v>94</v>
      </c>
      <c r="C48" s="123">
        <v>97</v>
      </c>
      <c r="D48" s="123">
        <v>79</v>
      </c>
      <c r="E48" s="149">
        <v>99</v>
      </c>
      <c r="F48" s="149">
        <v>103</v>
      </c>
      <c r="G48" s="149">
        <v>83</v>
      </c>
    </row>
    <row r="49" spans="1:7" ht="17.25" customHeight="1" x14ac:dyDescent="0.35">
      <c r="A49" s="383" t="s">
        <v>139</v>
      </c>
      <c r="B49" s="123">
        <v>110</v>
      </c>
      <c r="C49" s="123">
        <v>90</v>
      </c>
      <c r="D49" s="123">
        <v>93</v>
      </c>
      <c r="E49" s="149">
        <v>129</v>
      </c>
      <c r="F49" s="149">
        <v>133</v>
      </c>
      <c r="G49" s="149">
        <v>92</v>
      </c>
    </row>
    <row r="50" spans="1:7" ht="17.25" customHeight="1" x14ac:dyDescent="0.35">
      <c r="A50" s="383" t="s">
        <v>140</v>
      </c>
      <c r="B50" s="123">
        <v>81</v>
      </c>
      <c r="C50" s="123">
        <v>51</v>
      </c>
      <c r="D50" s="123">
        <v>79</v>
      </c>
      <c r="E50" s="149">
        <v>80</v>
      </c>
      <c r="F50" s="149">
        <v>88</v>
      </c>
      <c r="G50" s="149">
        <v>78</v>
      </c>
    </row>
    <row r="51" spans="1:7" ht="17.25" customHeight="1" x14ac:dyDescent="0.35">
      <c r="A51" s="383" t="s">
        <v>141</v>
      </c>
      <c r="B51" s="123">
        <v>31</v>
      </c>
      <c r="C51" s="123">
        <v>26</v>
      </c>
      <c r="D51" s="123">
        <v>37</v>
      </c>
      <c r="E51" s="149">
        <v>46</v>
      </c>
      <c r="F51" s="149">
        <v>46</v>
      </c>
      <c r="G51" s="149">
        <v>37</v>
      </c>
    </row>
    <row r="52" spans="1:7" ht="17.25" customHeight="1" x14ac:dyDescent="0.35">
      <c r="A52" s="383" t="s">
        <v>142</v>
      </c>
      <c r="B52" s="123">
        <v>8</v>
      </c>
      <c r="C52" s="123">
        <v>4</v>
      </c>
      <c r="D52" s="123">
        <v>9</v>
      </c>
      <c r="E52" s="149">
        <v>9</v>
      </c>
      <c r="F52" s="149">
        <v>18</v>
      </c>
      <c r="G52" s="149">
        <v>11</v>
      </c>
    </row>
    <row r="53" spans="1:7" ht="17.25" customHeight="1" x14ac:dyDescent="0.35">
      <c r="A53" s="383" t="s">
        <v>143</v>
      </c>
      <c r="B53" s="123">
        <v>2</v>
      </c>
      <c r="C53" s="123">
        <v>2</v>
      </c>
      <c r="D53" s="123">
        <v>2</v>
      </c>
      <c r="E53" s="149">
        <v>4</v>
      </c>
      <c r="F53" s="149">
        <v>6</v>
      </c>
      <c r="G53" s="149">
        <v>2</v>
      </c>
    </row>
    <row r="54" spans="1:7" ht="5.25" customHeight="1" x14ac:dyDescent="0.3">
      <c r="A54" s="363"/>
      <c r="B54" s="357"/>
      <c r="C54" s="357"/>
      <c r="D54" s="357"/>
      <c r="E54" s="357"/>
      <c r="F54" s="357"/>
      <c r="G54" s="357"/>
    </row>
    <row r="55" spans="1:7" ht="9.75" customHeight="1" x14ac:dyDescent="0.3"/>
    <row r="56" spans="1:7" ht="14.25" customHeight="1" x14ac:dyDescent="0.3">
      <c r="F56" s="368"/>
      <c r="G56" s="368" t="s">
        <v>38</v>
      </c>
    </row>
    <row r="57" spans="1:7" ht="14.25" customHeight="1" x14ac:dyDescent="0.3">
      <c r="F57" s="369"/>
      <c r="G57" s="369" t="s">
        <v>39</v>
      </c>
    </row>
    <row r="58" spans="1:7" ht="15.6" x14ac:dyDescent="0.3"/>
    <row r="59" spans="1:7" ht="15.6" x14ac:dyDescent="0.3"/>
    <row r="60" spans="1:7" ht="15.6" x14ac:dyDescent="0.3"/>
    <row r="61" spans="1:7" ht="15.6" x14ac:dyDescent="0.3"/>
    <row r="62" spans="1:7" ht="15.6" x14ac:dyDescent="0.3"/>
    <row r="63" spans="1:7" ht="15.6" x14ac:dyDescent="0.3"/>
    <row r="64" spans="1:7" ht="15.6" x14ac:dyDescent="0.3"/>
    <row r="65" ht="15.6" x14ac:dyDescent="0.3"/>
    <row r="66" ht="15.6" x14ac:dyDescent="0.3"/>
    <row r="67" ht="15.6" x14ac:dyDescent="0.3"/>
    <row r="68" ht="15.6" x14ac:dyDescent="0.3"/>
    <row r="69" ht="15.6" x14ac:dyDescent="0.3"/>
    <row r="70" ht="15.6" x14ac:dyDescent="0.3"/>
  </sheetData>
  <sheetProtection selectLockedCells="1" selectUnlockedCells="1"/>
  <mergeCells count="3">
    <mergeCell ref="A1:G1"/>
    <mergeCell ref="A2:F2"/>
    <mergeCell ref="B4:G4"/>
  </mergeCells>
  <printOptions horizontalCentered="1"/>
  <pageMargins left="0.7" right="0.7" top="0.75" bottom="0.75" header="0.3" footer="0.3"/>
  <pageSetup paperSize="9" scale="75" firstPageNumber="50" fitToWidth="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1:H73"/>
  <sheetViews>
    <sheetView view="pageBreakPreview" zoomScale="70" zoomScaleSheetLayoutView="70" workbookViewId="0">
      <selection activeCell="C37" activeCellId="2" sqref="C47 C43 C37"/>
    </sheetView>
  </sheetViews>
  <sheetFormatPr defaultColWidth="11.44140625" defaultRowHeight="15.6" x14ac:dyDescent="0.3"/>
  <cols>
    <col min="1" max="1" width="15.44140625" style="91" customWidth="1"/>
    <col min="2" max="2" width="42.33203125" style="91" customWidth="1"/>
    <col min="3" max="6" width="9.44140625" style="100" customWidth="1"/>
    <col min="7" max="7" width="16.44140625" style="100" customWidth="1"/>
    <col min="8" max="16384" width="11.44140625" style="91"/>
  </cols>
  <sheetData>
    <row r="1" spans="1:8" s="336" customFormat="1" ht="21.75" customHeight="1" x14ac:dyDescent="0.35">
      <c r="A1" s="332" t="s">
        <v>147</v>
      </c>
      <c r="B1" s="333" t="s">
        <v>95</v>
      </c>
      <c r="C1" s="334"/>
      <c r="D1" s="334"/>
      <c r="E1" s="335"/>
      <c r="F1" s="335"/>
      <c r="G1" s="335"/>
    </row>
    <row r="2" spans="1:8" s="336" customFormat="1" ht="21.75" customHeight="1" x14ac:dyDescent="0.35">
      <c r="A2" s="337" t="s">
        <v>148</v>
      </c>
      <c r="B2" s="338" t="s">
        <v>96</v>
      </c>
      <c r="C2" s="334"/>
      <c r="D2" s="334"/>
      <c r="E2" s="339"/>
      <c r="F2" s="339"/>
      <c r="G2" s="339"/>
    </row>
    <row r="3" spans="1:8" s="336" customFormat="1" ht="21.75" customHeight="1" x14ac:dyDescent="0.35">
      <c r="A3" s="340"/>
      <c r="B3" s="340"/>
      <c r="C3" s="334"/>
      <c r="D3" s="334"/>
      <c r="E3" s="334"/>
      <c r="F3" s="392"/>
      <c r="G3" s="393" t="s">
        <v>350</v>
      </c>
    </row>
    <row r="4" spans="1:8" ht="30.75" customHeight="1" x14ac:dyDescent="0.3">
      <c r="A4" s="531" t="s">
        <v>149</v>
      </c>
      <c r="B4" s="384" t="s">
        <v>150</v>
      </c>
      <c r="C4" s="384" t="s">
        <v>33</v>
      </c>
      <c r="D4" s="384" t="s">
        <v>151</v>
      </c>
      <c r="E4" s="384" t="s">
        <v>152</v>
      </c>
      <c r="F4" s="384" t="s">
        <v>153</v>
      </c>
      <c r="G4" s="385" t="s">
        <v>154</v>
      </c>
    </row>
    <row r="5" spans="1:8" ht="30.75" customHeight="1" x14ac:dyDescent="0.3">
      <c r="A5" s="532"/>
      <c r="B5" s="386" t="s">
        <v>155</v>
      </c>
      <c r="C5" s="386" t="s">
        <v>35</v>
      </c>
      <c r="D5" s="386" t="s">
        <v>156</v>
      </c>
      <c r="E5" s="386" t="s">
        <v>157</v>
      </c>
      <c r="F5" s="386" t="s">
        <v>158</v>
      </c>
      <c r="G5" s="387" t="s">
        <v>159</v>
      </c>
    </row>
    <row r="6" spans="1:8" ht="7.5" customHeight="1" x14ac:dyDescent="0.3">
      <c r="A6" s="154"/>
      <c r="B6" s="154"/>
      <c r="C6" s="155"/>
      <c r="D6" s="155"/>
      <c r="E6" s="155"/>
      <c r="F6" s="155"/>
      <c r="G6" s="155"/>
    </row>
    <row r="7" spans="1:8" ht="21.75" customHeight="1" x14ac:dyDescent="0.3">
      <c r="A7" s="388" t="s">
        <v>160</v>
      </c>
      <c r="B7" s="156" t="s">
        <v>196</v>
      </c>
      <c r="C7" s="123"/>
      <c r="D7" s="123"/>
      <c r="E7" s="123"/>
      <c r="F7" s="123"/>
      <c r="G7" s="123"/>
    </row>
    <row r="8" spans="1:8" ht="21.75" customHeight="1" x14ac:dyDescent="0.3">
      <c r="A8" s="388"/>
      <c r="B8" s="157" t="s">
        <v>197</v>
      </c>
      <c r="C8" s="123">
        <f>SUM(D8:E8)</f>
        <v>334</v>
      </c>
      <c r="D8" s="123">
        <v>137</v>
      </c>
      <c r="E8" s="123">
        <v>197</v>
      </c>
      <c r="F8" s="158">
        <f>(C8/C50)*100</f>
        <v>18.977272727272727</v>
      </c>
      <c r="G8" s="163">
        <f>SUM(C8/451000*100000)</f>
        <v>74.057649667405769</v>
      </c>
      <c r="H8" s="163"/>
    </row>
    <row r="9" spans="1:8" ht="7.5" customHeight="1" x14ac:dyDescent="0.3">
      <c r="A9" s="388"/>
      <c r="B9" s="157"/>
      <c r="C9" s="123"/>
      <c r="D9" s="123"/>
      <c r="E9" s="123"/>
      <c r="F9" s="123"/>
      <c r="G9" s="159"/>
    </row>
    <row r="10" spans="1:8" ht="21.75" customHeight="1" x14ac:dyDescent="0.3">
      <c r="A10" s="388" t="s">
        <v>161</v>
      </c>
      <c r="B10" s="156" t="s">
        <v>162</v>
      </c>
      <c r="C10" s="123"/>
      <c r="D10" s="161"/>
      <c r="E10" s="161"/>
      <c r="F10" s="158"/>
      <c r="G10" s="162"/>
    </row>
    <row r="11" spans="1:8" ht="21.75" customHeight="1" x14ac:dyDescent="0.35">
      <c r="A11" s="160" t="s">
        <v>163</v>
      </c>
      <c r="B11" s="156" t="s">
        <v>164</v>
      </c>
      <c r="C11" s="123"/>
      <c r="D11" s="123"/>
      <c r="E11" s="123"/>
      <c r="F11" s="123"/>
      <c r="G11" s="159"/>
    </row>
    <row r="12" spans="1:8" ht="21.75" customHeight="1" x14ac:dyDescent="0.3">
      <c r="A12" s="388"/>
      <c r="B12" s="157" t="s">
        <v>165</v>
      </c>
      <c r="C12" s="123">
        <f>SUM(D12:E12)</f>
        <v>276</v>
      </c>
      <c r="D12" s="123">
        <v>190</v>
      </c>
      <c r="E12" s="123">
        <v>86</v>
      </c>
      <c r="F12" s="158">
        <f>(C12/C50)*100</f>
        <v>15.681818181818183</v>
      </c>
      <c r="G12" s="163">
        <f>SUM(C12/451000*100000)</f>
        <v>61.197339246119739</v>
      </c>
      <c r="H12" s="163"/>
    </row>
    <row r="13" spans="1:8" ht="21.75" customHeight="1" x14ac:dyDescent="0.3">
      <c r="A13" s="388"/>
      <c r="B13" s="157" t="s">
        <v>166</v>
      </c>
      <c r="C13" s="123"/>
      <c r="D13" s="123"/>
      <c r="E13" s="123"/>
      <c r="F13" s="123"/>
      <c r="G13" s="159"/>
    </row>
    <row r="14" spans="1:8" ht="7.5" customHeight="1" x14ac:dyDescent="0.3">
      <c r="A14" s="388"/>
      <c r="B14" s="157"/>
      <c r="C14" s="123"/>
      <c r="D14" s="161"/>
      <c r="E14" s="161"/>
      <c r="F14" s="123"/>
      <c r="G14" s="162"/>
    </row>
    <row r="15" spans="1:8" ht="21.75" customHeight="1" x14ac:dyDescent="0.3">
      <c r="A15" s="388" t="s">
        <v>167</v>
      </c>
      <c r="B15" s="156" t="s">
        <v>168</v>
      </c>
      <c r="C15" s="123"/>
      <c r="D15" s="123"/>
      <c r="E15" s="123"/>
      <c r="F15" s="123"/>
      <c r="G15" s="159"/>
    </row>
    <row r="16" spans="1:8" ht="21.75" customHeight="1" x14ac:dyDescent="0.3">
      <c r="A16" s="388"/>
      <c r="B16" s="157" t="s">
        <v>169</v>
      </c>
      <c r="C16" s="123">
        <f>SUM(D16:E16)</f>
        <v>172</v>
      </c>
      <c r="D16" s="123">
        <v>97</v>
      </c>
      <c r="E16" s="123">
        <v>75</v>
      </c>
      <c r="F16" s="158">
        <f>(C16/C50)*100</f>
        <v>9.7727272727272734</v>
      </c>
      <c r="G16" s="163">
        <f>SUM(C16/451000*100000)</f>
        <v>38.137472283813743</v>
      </c>
      <c r="H16" s="163"/>
    </row>
    <row r="17" spans="1:8" ht="7.5" customHeight="1" x14ac:dyDescent="0.3">
      <c r="A17" s="388"/>
      <c r="B17" s="157"/>
      <c r="C17" s="123"/>
      <c r="D17" s="123"/>
      <c r="E17" s="123"/>
      <c r="F17" s="123"/>
      <c r="G17" s="159"/>
    </row>
    <row r="18" spans="1:8" ht="21.75" customHeight="1" x14ac:dyDescent="0.3">
      <c r="A18" s="388" t="s">
        <v>170</v>
      </c>
      <c r="B18" s="156" t="s">
        <v>171</v>
      </c>
      <c r="C18" s="123"/>
      <c r="D18" s="161"/>
      <c r="E18" s="161"/>
      <c r="F18" s="123"/>
      <c r="G18" s="162"/>
    </row>
    <row r="19" spans="1:8" ht="21.75" customHeight="1" x14ac:dyDescent="0.3">
      <c r="A19" s="388"/>
      <c r="B19" s="157" t="s">
        <v>172</v>
      </c>
      <c r="C19" s="123">
        <f>SUM(D19:E19)</f>
        <v>162</v>
      </c>
      <c r="D19" s="123">
        <v>87</v>
      </c>
      <c r="E19" s="123">
        <v>75</v>
      </c>
      <c r="F19" s="158">
        <f>(C19/C50)*100</f>
        <v>9.2045454545454533</v>
      </c>
      <c r="G19" s="163">
        <f>SUM(C19/451000*100000)</f>
        <v>35.920177383592019</v>
      </c>
      <c r="H19" s="163"/>
    </row>
    <row r="20" spans="1:8" ht="7.5" customHeight="1" x14ac:dyDescent="0.3">
      <c r="A20" s="388"/>
      <c r="B20" s="157"/>
      <c r="C20" s="123"/>
      <c r="D20" s="123"/>
      <c r="E20" s="123"/>
      <c r="F20" s="123"/>
      <c r="G20" s="163"/>
    </row>
    <row r="21" spans="1:8" ht="21.75" customHeight="1" x14ac:dyDescent="0.3">
      <c r="A21" s="388" t="s">
        <v>173</v>
      </c>
      <c r="B21" s="156" t="s">
        <v>174</v>
      </c>
      <c r="C21" s="123"/>
      <c r="D21" s="123"/>
      <c r="E21" s="123"/>
      <c r="F21" s="158"/>
      <c r="G21" s="159"/>
    </row>
    <row r="22" spans="1:8" ht="21.75" customHeight="1" x14ac:dyDescent="0.3">
      <c r="B22" s="157" t="s">
        <v>175</v>
      </c>
      <c r="C22" s="123">
        <f>SUM(D22:E22)</f>
        <v>73</v>
      </c>
      <c r="D22" s="161">
        <v>29</v>
      </c>
      <c r="E22" s="161">
        <v>44</v>
      </c>
      <c r="F22" s="158">
        <f>(C22/C50)*100</f>
        <v>4.1477272727272734</v>
      </c>
      <c r="G22" s="163">
        <f>SUM(C22/451000*100000)</f>
        <v>16.186252771618626</v>
      </c>
      <c r="H22" s="163"/>
    </row>
    <row r="23" spans="1:8" ht="7.5" customHeight="1" x14ac:dyDescent="0.3">
      <c r="A23" s="388"/>
      <c r="B23" s="157"/>
      <c r="C23" s="123"/>
      <c r="D23" s="123"/>
      <c r="E23" s="123"/>
      <c r="F23" s="123"/>
      <c r="G23" s="163"/>
    </row>
    <row r="24" spans="1:8" ht="21.75" customHeight="1" x14ac:dyDescent="0.35">
      <c r="A24" s="390" t="s">
        <v>178</v>
      </c>
      <c r="B24" s="389" t="s">
        <v>179</v>
      </c>
      <c r="C24" s="123"/>
      <c r="D24" s="123"/>
      <c r="E24" s="123"/>
      <c r="F24" s="158"/>
      <c r="G24" s="159"/>
    </row>
    <row r="25" spans="1:8" ht="21" customHeight="1" x14ac:dyDescent="0.3">
      <c r="A25" s="164"/>
      <c r="B25" s="391" t="s">
        <v>180</v>
      </c>
      <c r="C25" s="123">
        <f>SUM(D25:E25)</f>
        <v>53</v>
      </c>
      <c r="D25" s="123">
        <v>31</v>
      </c>
      <c r="E25" s="123">
        <v>22</v>
      </c>
      <c r="F25" s="158">
        <f>(C25/C50)*100</f>
        <v>3.0113636363636362</v>
      </c>
      <c r="G25" s="163">
        <f>SUM(C25/451000*100000)</f>
        <v>11.751662971175167</v>
      </c>
      <c r="H25" s="163"/>
    </row>
    <row r="26" spans="1:8" ht="8.25" customHeight="1" x14ac:dyDescent="0.3">
      <c r="A26" s="389"/>
      <c r="B26" s="156"/>
      <c r="C26" s="123"/>
      <c r="D26" s="161"/>
      <c r="E26" s="161"/>
      <c r="F26" s="123"/>
      <c r="G26" s="162"/>
    </row>
    <row r="27" spans="1:8" ht="8.25" customHeight="1" x14ac:dyDescent="0.3">
      <c r="A27" s="389"/>
      <c r="B27" s="156"/>
      <c r="C27" s="123"/>
      <c r="D27" s="123"/>
      <c r="E27" s="123"/>
      <c r="F27" s="123"/>
      <c r="G27" s="159"/>
    </row>
    <row r="28" spans="1:8" ht="21" customHeight="1" x14ac:dyDescent="0.3">
      <c r="A28" s="388" t="s">
        <v>181</v>
      </c>
      <c r="B28" s="156" t="s">
        <v>182</v>
      </c>
      <c r="C28" s="123"/>
      <c r="D28" s="123"/>
      <c r="E28" s="123"/>
      <c r="F28" s="123"/>
      <c r="G28" s="159"/>
    </row>
    <row r="29" spans="1:8" ht="21" customHeight="1" x14ac:dyDescent="0.35">
      <c r="A29" s="388"/>
      <c r="B29" s="156" t="s">
        <v>183</v>
      </c>
      <c r="C29" s="178">
        <f>SUM(D29:E29)</f>
        <v>47</v>
      </c>
      <c r="D29" s="100">
        <v>28</v>
      </c>
      <c r="E29" s="100">
        <v>19</v>
      </c>
      <c r="F29" s="179">
        <f>(C29/C50)*100</f>
        <v>2.6704545454545454</v>
      </c>
      <c r="G29" s="163">
        <f>SUM(C29/451000*100000)</f>
        <v>10.421286031042129</v>
      </c>
    </row>
    <row r="30" spans="1:8" ht="21" customHeight="1" x14ac:dyDescent="0.3">
      <c r="A30" s="389"/>
      <c r="B30" s="157" t="s">
        <v>184</v>
      </c>
      <c r="C30" s="123"/>
      <c r="F30" s="158"/>
      <c r="H30" s="163"/>
    </row>
    <row r="31" spans="1:8" ht="21" customHeight="1" x14ac:dyDescent="0.3">
      <c r="A31" s="388"/>
      <c r="B31" s="157" t="s">
        <v>185</v>
      </c>
      <c r="C31" s="123"/>
      <c r="D31" s="123"/>
      <c r="E31" s="123"/>
      <c r="F31" s="123"/>
      <c r="G31" s="159"/>
    </row>
    <row r="32" spans="1:8" ht="8.25" customHeight="1" x14ac:dyDescent="0.3">
      <c r="A32" s="388"/>
      <c r="B32" s="157"/>
      <c r="C32" s="123"/>
      <c r="D32" s="123"/>
      <c r="E32" s="123"/>
      <c r="F32" s="123"/>
      <c r="G32" s="159"/>
    </row>
    <row r="33" spans="1:8" ht="21" customHeight="1" x14ac:dyDescent="0.3">
      <c r="A33" s="388" t="s">
        <v>176</v>
      </c>
      <c r="B33" s="156" t="s">
        <v>195</v>
      </c>
      <c r="C33" s="123"/>
      <c r="D33" s="123"/>
      <c r="E33" s="123"/>
      <c r="F33" s="123"/>
      <c r="G33" s="159"/>
    </row>
    <row r="34" spans="1:8" ht="21" customHeight="1" x14ac:dyDescent="0.3">
      <c r="A34" s="388"/>
      <c r="B34" s="157" t="s">
        <v>177</v>
      </c>
      <c r="C34" s="123">
        <f>SUM(D34:E34)</f>
        <v>44</v>
      </c>
      <c r="D34" s="123">
        <v>28</v>
      </c>
      <c r="E34" s="123">
        <v>16</v>
      </c>
      <c r="F34" s="158">
        <f>(C34/C50)*100</f>
        <v>2.5</v>
      </c>
      <c r="G34" s="163">
        <f>SUM(C34/451000*100000)</f>
        <v>9.7560975609756095</v>
      </c>
      <c r="H34" s="163"/>
    </row>
    <row r="35" spans="1:8" ht="21" customHeight="1" x14ac:dyDescent="0.3">
      <c r="A35" s="388"/>
      <c r="B35" s="157"/>
      <c r="C35" s="123"/>
      <c r="D35" s="123"/>
      <c r="E35" s="123"/>
      <c r="F35" s="158"/>
      <c r="G35" s="163"/>
      <c r="H35" s="163"/>
    </row>
    <row r="36" spans="1:8" ht="21.75" customHeight="1" x14ac:dyDescent="0.3">
      <c r="A36" s="388" t="s">
        <v>186</v>
      </c>
      <c r="B36" s="180" t="s">
        <v>187</v>
      </c>
      <c r="C36" s="133"/>
      <c r="D36" s="133"/>
      <c r="E36" s="133"/>
      <c r="F36" s="158"/>
      <c r="G36" s="181"/>
    </row>
    <row r="37" spans="1:8" ht="21.75" customHeight="1" x14ac:dyDescent="0.3">
      <c r="A37" s="388"/>
      <c r="B37" s="180" t="s">
        <v>188</v>
      </c>
      <c r="C37" s="133">
        <f>SUM(D37:E37)</f>
        <v>32</v>
      </c>
      <c r="D37" s="133">
        <v>15</v>
      </c>
      <c r="E37" s="133">
        <v>17</v>
      </c>
      <c r="F37" s="158">
        <f>(C37/C50)*100</f>
        <v>1.8181818181818181</v>
      </c>
      <c r="G37" s="163">
        <f>SUM(C37/451000*100000)</f>
        <v>7.0953436807095347</v>
      </c>
    </row>
    <row r="38" spans="1:8" ht="21.75" customHeight="1" x14ac:dyDescent="0.35">
      <c r="A38" s="390"/>
      <c r="B38" s="391" t="s">
        <v>189</v>
      </c>
      <c r="C38" s="133"/>
      <c r="D38" s="133"/>
      <c r="E38" s="133"/>
      <c r="F38" s="133"/>
      <c r="G38" s="181"/>
      <c r="H38" s="163"/>
    </row>
    <row r="39" spans="1:8" ht="21.75" customHeight="1" x14ac:dyDescent="0.3">
      <c r="A39" s="388"/>
      <c r="B39" s="391" t="s">
        <v>190</v>
      </c>
      <c r="C39" s="133"/>
      <c r="D39" s="133"/>
      <c r="E39" s="133"/>
      <c r="F39" s="133"/>
      <c r="G39" s="182"/>
    </row>
    <row r="40" spans="1:8" ht="7.5" customHeight="1" x14ac:dyDescent="0.3">
      <c r="A40" s="388"/>
      <c r="B40" s="156"/>
      <c r="C40" s="123"/>
      <c r="D40" s="123"/>
      <c r="E40" s="123"/>
      <c r="F40" s="161"/>
      <c r="G40" s="159"/>
    </row>
    <row r="41" spans="1:8" ht="21" customHeight="1" x14ac:dyDescent="0.3">
      <c r="A41" s="388" t="s">
        <v>198</v>
      </c>
      <c r="B41" s="389" t="s">
        <v>199</v>
      </c>
      <c r="C41" s="123"/>
      <c r="D41" s="123"/>
      <c r="E41" s="123"/>
      <c r="F41" s="123"/>
      <c r="G41" s="159"/>
    </row>
    <row r="42" spans="1:8" ht="21" customHeight="1" x14ac:dyDescent="0.3">
      <c r="B42" s="156" t="s">
        <v>200</v>
      </c>
      <c r="C42" s="123"/>
      <c r="D42" s="123"/>
      <c r="E42" s="123"/>
      <c r="F42" s="123"/>
      <c r="G42" s="159"/>
    </row>
    <row r="43" spans="1:8" ht="21" customHeight="1" x14ac:dyDescent="0.35">
      <c r="A43" s="390"/>
      <c r="B43" s="391" t="s">
        <v>201</v>
      </c>
      <c r="C43" s="123">
        <f>SUM(D43:E43)</f>
        <v>25</v>
      </c>
      <c r="D43" s="123">
        <v>14</v>
      </c>
      <c r="E43" s="123">
        <v>11</v>
      </c>
      <c r="F43" s="158">
        <f>(C43/C50)*100</f>
        <v>1.4204545454545454</v>
      </c>
      <c r="G43" s="163">
        <f>SUM(C43/451000*100000)</f>
        <v>5.5432372505543235</v>
      </c>
    </row>
    <row r="44" spans="1:8" ht="21" customHeight="1" x14ac:dyDescent="0.3">
      <c r="A44" s="164"/>
      <c r="B44" s="391" t="s">
        <v>202</v>
      </c>
    </row>
    <row r="45" spans="1:8" ht="8.25" customHeight="1" x14ac:dyDescent="0.3">
      <c r="A45" s="164"/>
      <c r="B45" s="391"/>
      <c r="C45" s="123"/>
      <c r="D45" s="123"/>
      <c r="E45" s="123"/>
      <c r="F45" s="161"/>
      <c r="G45" s="159"/>
    </row>
    <row r="46" spans="1:8" ht="21.75" customHeight="1" x14ac:dyDescent="0.3">
      <c r="A46" s="164"/>
      <c r="B46" s="391" t="s">
        <v>191</v>
      </c>
      <c r="C46" s="165"/>
      <c r="D46" s="165"/>
      <c r="E46" s="165"/>
      <c r="F46" s="165"/>
      <c r="G46" s="159"/>
    </row>
    <row r="47" spans="1:8" ht="21.75" customHeight="1" x14ac:dyDescent="0.3">
      <c r="A47" s="166"/>
      <c r="B47" s="156" t="s">
        <v>192</v>
      </c>
      <c r="C47" s="123">
        <f>SUM(D47:E47)</f>
        <v>542</v>
      </c>
      <c r="D47" s="161">
        <v>309</v>
      </c>
      <c r="E47" s="161">
        <v>233</v>
      </c>
      <c r="F47" s="158">
        <f>(C47/C50)*100</f>
        <v>30.795454545454547</v>
      </c>
      <c r="G47" s="163">
        <f>SUM(C47/451000*100000)</f>
        <v>120.17738359201775</v>
      </c>
      <c r="H47" s="163"/>
    </row>
    <row r="48" spans="1:8" ht="7.5" customHeight="1" x14ac:dyDescent="0.35">
      <c r="A48" s="160"/>
      <c r="B48" s="167"/>
      <c r="C48" s="165"/>
      <c r="D48" s="165"/>
      <c r="E48" s="165"/>
      <c r="F48" s="165"/>
      <c r="G48" s="159"/>
    </row>
    <row r="49" spans="1:8" ht="7.5" customHeight="1" x14ac:dyDescent="0.35">
      <c r="A49" s="168"/>
      <c r="B49" s="169"/>
      <c r="C49" s="170"/>
      <c r="D49" s="170"/>
      <c r="E49" s="170"/>
      <c r="F49" s="170"/>
      <c r="G49" s="177"/>
    </row>
    <row r="50" spans="1:8" ht="16.5" customHeight="1" x14ac:dyDescent="0.35">
      <c r="A50" s="171" t="s">
        <v>33</v>
      </c>
      <c r="B50" s="172"/>
      <c r="C50" s="126">
        <f>SUM(C6:C47)</f>
        <v>1760</v>
      </c>
      <c r="D50" s="127">
        <f>SUM(D6:D47)</f>
        <v>965</v>
      </c>
      <c r="E50" s="127">
        <f>SUM(E6:E47)</f>
        <v>795</v>
      </c>
      <c r="F50" s="126">
        <f>SUM(F6:F47)</f>
        <v>100</v>
      </c>
      <c r="G50" s="173">
        <f>SUM(C50/451000*100000)</f>
        <v>390.2439024390244</v>
      </c>
      <c r="H50" s="163"/>
    </row>
    <row r="51" spans="1:8" ht="17.25" customHeight="1" x14ac:dyDescent="0.35">
      <c r="A51" s="174" t="s">
        <v>35</v>
      </c>
      <c r="B51" s="175"/>
      <c r="C51" s="160"/>
      <c r="D51" s="160"/>
      <c r="E51" s="160"/>
      <c r="F51" s="160"/>
      <c r="G51" s="160"/>
    </row>
    <row r="52" spans="1:8" ht="7.5" customHeight="1" x14ac:dyDescent="0.3">
      <c r="A52" s="176"/>
      <c r="B52" s="176"/>
      <c r="C52" s="128"/>
      <c r="D52" s="128"/>
      <c r="E52" s="128"/>
      <c r="F52" s="128"/>
      <c r="G52" s="128"/>
    </row>
    <row r="53" spans="1:8" ht="17.25" customHeight="1" x14ac:dyDescent="0.3">
      <c r="A53" s="147"/>
      <c r="B53" s="147"/>
      <c r="C53" s="130"/>
      <c r="D53" s="130"/>
      <c r="E53" s="130"/>
      <c r="F53" s="130"/>
      <c r="G53" s="130"/>
    </row>
    <row r="54" spans="1:8" ht="17.25" customHeight="1" x14ac:dyDescent="0.3">
      <c r="A54" s="147"/>
      <c r="B54" s="147"/>
      <c r="C54" s="91"/>
      <c r="D54" s="91"/>
      <c r="E54" s="91"/>
      <c r="F54" s="91"/>
      <c r="G54" s="368" t="s">
        <v>193</v>
      </c>
    </row>
    <row r="55" spans="1:8" ht="17.25" customHeight="1" x14ac:dyDescent="0.3">
      <c r="A55" s="147"/>
      <c r="B55" s="147"/>
      <c r="C55" s="130"/>
      <c r="D55" s="130"/>
      <c r="E55" s="130"/>
      <c r="F55" s="130"/>
      <c r="G55" s="369" t="s">
        <v>194</v>
      </c>
    </row>
    <row r="56" spans="1:8" ht="17.25" customHeight="1" x14ac:dyDescent="0.3">
      <c r="A56" s="147"/>
      <c r="B56" s="147"/>
      <c r="C56" s="130"/>
      <c r="D56" s="130"/>
      <c r="E56" s="130"/>
      <c r="F56" s="130"/>
      <c r="G56" s="130"/>
    </row>
    <row r="57" spans="1:8" ht="17.25" customHeight="1" x14ac:dyDescent="0.3">
      <c r="A57" s="147"/>
      <c r="B57" s="147"/>
      <c r="C57" s="91"/>
      <c r="D57" s="91"/>
      <c r="E57" s="91"/>
      <c r="F57" s="91"/>
      <c r="G57" s="368"/>
    </row>
    <row r="58" spans="1:8" ht="17.25" customHeight="1" x14ac:dyDescent="0.3">
      <c r="A58" s="147"/>
      <c r="B58" s="147"/>
      <c r="C58" s="130"/>
      <c r="D58" s="130"/>
      <c r="E58" s="130"/>
      <c r="F58" s="130"/>
      <c r="G58" s="369"/>
    </row>
    <row r="59" spans="1:8" ht="15" customHeight="1" x14ac:dyDescent="0.3">
      <c r="A59" s="147"/>
      <c r="B59" s="147"/>
      <c r="C59" s="130"/>
      <c r="D59" s="130"/>
      <c r="E59" s="130"/>
      <c r="F59" s="130"/>
      <c r="G59" s="130"/>
    </row>
    <row r="60" spans="1:8" ht="15" customHeight="1" x14ac:dyDescent="0.3">
      <c r="A60" s="147"/>
      <c r="B60" s="147"/>
      <c r="C60" s="130"/>
      <c r="D60" s="130"/>
      <c r="E60" s="130"/>
      <c r="F60" s="130"/>
      <c r="G60" s="130"/>
    </row>
    <row r="61" spans="1:8" x14ac:dyDescent="0.3">
      <c r="A61" s="147"/>
      <c r="B61" s="147"/>
      <c r="C61" s="130"/>
      <c r="D61" s="130"/>
      <c r="E61" s="130"/>
      <c r="F61" s="130"/>
      <c r="G61" s="130"/>
    </row>
    <row r="62" spans="1:8" x14ac:dyDescent="0.3">
      <c r="A62" s="147"/>
      <c r="B62" s="147"/>
      <c r="C62" s="130"/>
      <c r="D62" s="130"/>
      <c r="E62" s="130"/>
      <c r="F62" s="130"/>
      <c r="G62" s="130"/>
    </row>
    <row r="63" spans="1:8" x14ac:dyDescent="0.3">
      <c r="A63" s="147"/>
      <c r="B63" s="147"/>
      <c r="C63" s="130"/>
      <c r="D63" s="130"/>
      <c r="E63" s="130"/>
      <c r="F63" s="130"/>
      <c r="G63" s="130"/>
    </row>
    <row r="64" spans="1:8" x14ac:dyDescent="0.3">
      <c r="A64" s="147"/>
      <c r="B64" s="147"/>
      <c r="C64" s="130"/>
      <c r="D64" s="130"/>
      <c r="E64" s="130"/>
      <c r="F64" s="130"/>
      <c r="G64" s="130"/>
    </row>
    <row r="65" spans="1:7" x14ac:dyDescent="0.3">
      <c r="A65" s="147"/>
      <c r="B65" s="147"/>
      <c r="C65" s="130"/>
      <c r="D65" s="130"/>
      <c r="E65" s="130"/>
      <c r="F65" s="130"/>
      <c r="G65" s="130"/>
    </row>
    <row r="66" spans="1:7" x14ac:dyDescent="0.3">
      <c r="A66" s="147"/>
      <c r="B66" s="147"/>
      <c r="C66" s="130"/>
      <c r="D66" s="130"/>
      <c r="E66" s="130"/>
      <c r="F66" s="130"/>
      <c r="G66" s="130"/>
    </row>
    <row r="67" spans="1:7" x14ac:dyDescent="0.3">
      <c r="A67" s="147"/>
      <c r="B67" s="147"/>
      <c r="C67" s="130"/>
      <c r="D67" s="130"/>
      <c r="E67" s="130"/>
      <c r="F67" s="130"/>
      <c r="G67" s="130"/>
    </row>
    <row r="69" spans="1:7" x14ac:dyDescent="0.3">
      <c r="A69" s="96"/>
      <c r="B69" s="96"/>
    </row>
    <row r="70" spans="1:7" ht="12" customHeight="1" x14ac:dyDescent="0.3"/>
    <row r="71" spans="1:7" x14ac:dyDescent="0.3">
      <c r="A71" s="148"/>
      <c r="B71" s="148"/>
    </row>
    <row r="73" spans="1:7" s="100" customFormat="1" x14ac:dyDescent="0.3">
      <c r="A73" s="91"/>
      <c r="B73" s="91"/>
    </row>
  </sheetData>
  <sheetProtection selectLockedCells="1" selectUnlockedCells="1"/>
  <mergeCells count="1">
    <mergeCell ref="A4:A5"/>
  </mergeCells>
  <printOptions horizontalCentered="1"/>
  <pageMargins left="0.7" right="0.7" top="0.75" bottom="0.75" header="0.3" footer="0.3"/>
  <pageSetup paperSize="9" scale="73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</sheetPr>
  <dimension ref="A1:H73"/>
  <sheetViews>
    <sheetView view="pageBreakPreview" topLeftCell="A19" zoomScale="90" zoomScaleSheetLayoutView="90" workbookViewId="0">
      <selection activeCell="C47" activeCellId="2" sqref="C37 C43 C47"/>
    </sheetView>
  </sheetViews>
  <sheetFormatPr defaultColWidth="11.44140625" defaultRowHeight="15.6" x14ac:dyDescent="0.3"/>
  <cols>
    <col min="1" max="1" width="15.44140625" style="91" customWidth="1"/>
    <col min="2" max="2" width="42.33203125" style="91" customWidth="1"/>
    <col min="3" max="6" width="9.44140625" style="100" customWidth="1"/>
    <col min="7" max="7" width="16.44140625" style="100" customWidth="1"/>
    <col min="8" max="16384" width="11.44140625" style="91"/>
  </cols>
  <sheetData>
    <row r="1" spans="1:8" s="336" customFormat="1" ht="21.75" customHeight="1" x14ac:dyDescent="0.35">
      <c r="A1" s="332" t="s">
        <v>147</v>
      </c>
      <c r="B1" s="333" t="s">
        <v>95</v>
      </c>
      <c r="C1" s="334"/>
      <c r="D1" s="334"/>
      <c r="E1" s="335"/>
      <c r="F1" s="335"/>
      <c r="G1" s="335"/>
    </row>
    <row r="2" spans="1:8" s="336" customFormat="1" ht="21.75" customHeight="1" x14ac:dyDescent="0.35">
      <c r="A2" s="337" t="s">
        <v>148</v>
      </c>
      <c r="B2" s="338" t="s">
        <v>96</v>
      </c>
      <c r="C2" s="334"/>
      <c r="D2" s="334"/>
      <c r="E2" s="339"/>
      <c r="F2" s="339"/>
      <c r="G2" s="339"/>
    </row>
    <row r="3" spans="1:8" s="336" customFormat="1" ht="21.75" customHeight="1" x14ac:dyDescent="0.35">
      <c r="A3" s="340"/>
      <c r="B3" s="340"/>
      <c r="C3" s="334"/>
      <c r="D3" s="334"/>
      <c r="E3" s="334"/>
      <c r="F3" s="392"/>
      <c r="G3" s="393" t="s">
        <v>351</v>
      </c>
    </row>
    <row r="4" spans="1:8" ht="30.75" customHeight="1" x14ac:dyDescent="0.3">
      <c r="A4" s="531" t="s">
        <v>149</v>
      </c>
      <c r="B4" s="384" t="s">
        <v>150</v>
      </c>
      <c r="C4" s="384" t="s">
        <v>33</v>
      </c>
      <c r="D4" s="384" t="s">
        <v>151</v>
      </c>
      <c r="E4" s="384" t="s">
        <v>152</v>
      </c>
      <c r="F4" s="384" t="s">
        <v>153</v>
      </c>
      <c r="G4" s="385" t="s">
        <v>154</v>
      </c>
    </row>
    <row r="5" spans="1:8" ht="30.75" customHeight="1" x14ac:dyDescent="0.3">
      <c r="A5" s="532"/>
      <c r="B5" s="386" t="s">
        <v>155</v>
      </c>
      <c r="C5" s="386" t="s">
        <v>35</v>
      </c>
      <c r="D5" s="386" t="s">
        <v>156</v>
      </c>
      <c r="E5" s="386" t="s">
        <v>157</v>
      </c>
      <c r="F5" s="386" t="s">
        <v>158</v>
      </c>
      <c r="G5" s="387" t="s">
        <v>159</v>
      </c>
    </row>
    <row r="6" spans="1:8" ht="7.5" customHeight="1" x14ac:dyDescent="0.3">
      <c r="A6" s="154"/>
      <c r="B6" s="154"/>
      <c r="C6" s="155"/>
      <c r="D6" s="155"/>
      <c r="E6" s="155"/>
      <c r="F6" s="155"/>
      <c r="G6" s="155"/>
    </row>
    <row r="7" spans="1:8" ht="21.75" customHeight="1" x14ac:dyDescent="0.3">
      <c r="A7" s="388" t="s">
        <v>160</v>
      </c>
      <c r="B7" s="156" t="s">
        <v>196</v>
      </c>
      <c r="C7" s="123"/>
      <c r="D7" s="123"/>
      <c r="E7" s="123"/>
      <c r="F7" s="123"/>
      <c r="G7" s="123"/>
    </row>
    <row r="8" spans="1:8" ht="21.75" customHeight="1" x14ac:dyDescent="0.3">
      <c r="A8" s="388"/>
      <c r="B8" s="157" t="s">
        <v>197</v>
      </c>
      <c r="C8" s="123">
        <f>SUM(D8:E8)</f>
        <v>352</v>
      </c>
      <c r="D8" s="123">
        <v>185</v>
      </c>
      <c r="E8" s="123">
        <v>167</v>
      </c>
      <c r="F8" s="163">
        <f>SUM(C8/1747*100)</f>
        <v>20.148826559816829</v>
      </c>
      <c r="G8" s="163">
        <f>SUM(C8/441800*100000)</f>
        <v>79.674060660932554</v>
      </c>
      <c r="H8" s="163"/>
    </row>
    <row r="9" spans="1:8" ht="7.5" customHeight="1" x14ac:dyDescent="0.3">
      <c r="A9" s="388"/>
      <c r="B9" s="157"/>
      <c r="C9" s="123"/>
      <c r="D9" s="123"/>
      <c r="E9" s="123"/>
      <c r="F9" s="123"/>
      <c r="G9" s="159"/>
    </row>
    <row r="10" spans="1:8" ht="21.75" customHeight="1" x14ac:dyDescent="0.3">
      <c r="A10" s="388" t="s">
        <v>161</v>
      </c>
      <c r="B10" s="156" t="s">
        <v>162</v>
      </c>
      <c r="C10" s="123"/>
      <c r="D10" s="161"/>
      <c r="E10" s="161"/>
      <c r="F10" s="158"/>
      <c r="G10" s="162"/>
    </row>
    <row r="11" spans="1:8" ht="21.75" customHeight="1" x14ac:dyDescent="0.35">
      <c r="A11" s="160" t="s">
        <v>163</v>
      </c>
      <c r="B11" s="156" t="s">
        <v>164</v>
      </c>
      <c r="C11" s="123"/>
      <c r="D11" s="123"/>
      <c r="E11" s="123"/>
      <c r="F11" s="123"/>
      <c r="G11" s="159"/>
    </row>
    <row r="12" spans="1:8" ht="21.75" customHeight="1" x14ac:dyDescent="0.3">
      <c r="A12" s="388"/>
      <c r="B12" s="157" t="s">
        <v>165</v>
      </c>
      <c r="C12" s="123">
        <f>SUM(D12:E12)</f>
        <v>239</v>
      </c>
      <c r="D12" s="123">
        <v>162</v>
      </c>
      <c r="E12" s="123">
        <v>77</v>
      </c>
      <c r="F12" s="163">
        <f>SUM(C12/1747*100)</f>
        <v>13.680595306239269</v>
      </c>
      <c r="G12" s="163">
        <f>SUM(C12/441800*100000)</f>
        <v>54.096876414667264</v>
      </c>
      <c r="H12" s="163"/>
    </row>
    <row r="13" spans="1:8" ht="21.75" customHeight="1" x14ac:dyDescent="0.3">
      <c r="A13" s="388"/>
      <c r="B13" s="157" t="s">
        <v>166</v>
      </c>
      <c r="C13" s="123"/>
      <c r="D13" s="123"/>
      <c r="E13" s="123"/>
      <c r="F13" s="123"/>
      <c r="G13" s="159"/>
    </row>
    <row r="14" spans="1:8" ht="7.5" customHeight="1" x14ac:dyDescent="0.3">
      <c r="A14" s="388"/>
      <c r="B14" s="157"/>
      <c r="C14" s="123"/>
      <c r="D14" s="161"/>
      <c r="E14" s="161"/>
      <c r="F14" s="123"/>
      <c r="G14" s="162"/>
    </row>
    <row r="15" spans="1:8" ht="21.75" customHeight="1" x14ac:dyDescent="0.3">
      <c r="A15" s="388" t="s">
        <v>167</v>
      </c>
      <c r="B15" s="156" t="s">
        <v>168</v>
      </c>
      <c r="C15" s="123"/>
      <c r="D15" s="123"/>
      <c r="E15" s="123"/>
      <c r="F15" s="123"/>
      <c r="G15" s="159"/>
    </row>
    <row r="16" spans="1:8" ht="21.75" customHeight="1" x14ac:dyDescent="0.3">
      <c r="A16" s="388"/>
      <c r="B16" s="157" t="s">
        <v>169</v>
      </c>
      <c r="C16" s="123">
        <f>SUM(D16:E16)</f>
        <v>177</v>
      </c>
      <c r="D16" s="123">
        <v>89</v>
      </c>
      <c r="E16" s="123">
        <v>88</v>
      </c>
      <c r="F16" s="163">
        <f>SUM(C16/1747*100)</f>
        <v>10.131654264453349</v>
      </c>
      <c r="G16" s="163">
        <f>SUM(C16/441800*100000)</f>
        <v>40.063377093707558</v>
      </c>
      <c r="H16" s="163"/>
    </row>
    <row r="17" spans="1:8" ht="7.5" customHeight="1" x14ac:dyDescent="0.3">
      <c r="A17" s="388"/>
      <c r="B17" s="157"/>
      <c r="C17" s="123"/>
      <c r="D17" s="123"/>
      <c r="E17" s="123"/>
      <c r="F17" s="123"/>
      <c r="G17" s="159"/>
    </row>
    <row r="18" spans="1:8" ht="21.75" customHeight="1" x14ac:dyDescent="0.3">
      <c r="A18" s="388" t="s">
        <v>170</v>
      </c>
      <c r="B18" s="156" t="s">
        <v>171</v>
      </c>
      <c r="C18" s="123"/>
      <c r="D18" s="161"/>
      <c r="E18" s="161"/>
      <c r="F18" s="123"/>
      <c r="G18" s="162"/>
    </row>
    <row r="19" spans="1:8" ht="21.75" customHeight="1" x14ac:dyDescent="0.3">
      <c r="A19" s="388"/>
      <c r="B19" s="157" t="s">
        <v>172</v>
      </c>
      <c r="C19" s="123">
        <f>SUM(D19:E19)</f>
        <v>146</v>
      </c>
      <c r="D19" s="123">
        <v>80</v>
      </c>
      <c r="E19" s="123">
        <v>66</v>
      </c>
      <c r="F19" s="163">
        <f>SUM(C19/1747*100)</f>
        <v>8.3571837435603893</v>
      </c>
      <c r="G19" s="163">
        <f>SUM(C19/441800*100000)</f>
        <v>33.046627433227705</v>
      </c>
      <c r="H19" s="163"/>
    </row>
    <row r="20" spans="1:8" ht="7.5" customHeight="1" x14ac:dyDescent="0.3">
      <c r="A20" s="388"/>
      <c r="B20" s="157"/>
      <c r="C20" s="123"/>
      <c r="D20" s="123"/>
      <c r="E20" s="123"/>
      <c r="F20" s="123"/>
      <c r="G20" s="163"/>
    </row>
    <row r="21" spans="1:8" ht="21.75" customHeight="1" x14ac:dyDescent="0.3">
      <c r="A21" s="388" t="s">
        <v>173</v>
      </c>
      <c r="B21" s="156" t="s">
        <v>174</v>
      </c>
      <c r="C21" s="123"/>
      <c r="D21" s="123"/>
      <c r="E21" s="123"/>
      <c r="F21" s="158"/>
      <c r="G21" s="159"/>
    </row>
    <row r="22" spans="1:8" ht="21.75" customHeight="1" x14ac:dyDescent="0.3">
      <c r="B22" s="157" t="s">
        <v>175</v>
      </c>
      <c r="C22" s="123">
        <f>SUM(D22:E22)</f>
        <v>66</v>
      </c>
      <c r="D22" s="161">
        <v>33</v>
      </c>
      <c r="E22" s="161">
        <v>33</v>
      </c>
      <c r="F22" s="163">
        <f>SUM(C22/1747*100)</f>
        <v>3.7779049799656552</v>
      </c>
      <c r="G22" s="163">
        <f>SUM(C22/441800*100000)</f>
        <v>14.938886373924852</v>
      </c>
      <c r="H22" s="163"/>
    </row>
    <row r="23" spans="1:8" ht="7.5" customHeight="1" x14ac:dyDescent="0.3">
      <c r="A23" s="388"/>
      <c r="B23" s="157"/>
      <c r="C23" s="123"/>
      <c r="D23" s="123"/>
      <c r="E23" s="123"/>
      <c r="F23" s="123"/>
      <c r="G23" s="163"/>
    </row>
    <row r="24" spans="1:8" ht="21.75" customHeight="1" x14ac:dyDescent="0.35">
      <c r="A24" s="390" t="s">
        <v>178</v>
      </c>
      <c r="B24" s="389" t="s">
        <v>179</v>
      </c>
      <c r="C24" s="123"/>
      <c r="D24" s="123"/>
      <c r="E24" s="123"/>
      <c r="F24" s="158"/>
      <c r="G24" s="159"/>
    </row>
    <row r="25" spans="1:8" ht="21" customHeight="1" x14ac:dyDescent="0.3">
      <c r="A25" s="164"/>
      <c r="B25" s="391" t="s">
        <v>180</v>
      </c>
      <c r="C25" s="123">
        <f>SUM(D25:E25)</f>
        <v>59</v>
      </c>
      <c r="D25" s="123">
        <v>36</v>
      </c>
      <c r="E25" s="123">
        <v>23</v>
      </c>
      <c r="F25" s="163">
        <f>SUM(C25/1747*100)</f>
        <v>3.3772180881511162</v>
      </c>
      <c r="G25" s="163">
        <f>SUM(C25/441800*100000)</f>
        <v>13.354459031235855</v>
      </c>
      <c r="H25" s="163"/>
    </row>
    <row r="26" spans="1:8" ht="8.25" customHeight="1" x14ac:dyDescent="0.3">
      <c r="A26" s="389"/>
      <c r="B26" s="156"/>
      <c r="C26" s="123"/>
      <c r="D26" s="161"/>
      <c r="E26" s="161"/>
      <c r="F26" s="123"/>
      <c r="G26" s="162"/>
    </row>
    <row r="27" spans="1:8" ht="8.25" customHeight="1" x14ac:dyDescent="0.3">
      <c r="A27" s="389"/>
      <c r="B27" s="156"/>
      <c r="C27" s="123"/>
      <c r="D27" s="123"/>
      <c r="E27" s="123"/>
      <c r="F27" s="123"/>
      <c r="G27" s="159"/>
    </row>
    <row r="28" spans="1:8" ht="21" customHeight="1" x14ac:dyDescent="0.3">
      <c r="A28" s="388" t="s">
        <v>181</v>
      </c>
      <c r="B28" s="156" t="s">
        <v>182</v>
      </c>
      <c r="C28" s="123"/>
      <c r="D28" s="123"/>
      <c r="E28" s="123"/>
      <c r="F28" s="163"/>
      <c r="G28" s="159"/>
    </row>
    <row r="29" spans="1:8" ht="21" customHeight="1" x14ac:dyDescent="0.35">
      <c r="A29" s="388"/>
      <c r="B29" s="156" t="s">
        <v>183</v>
      </c>
      <c r="C29" s="178">
        <f>SUM(D29:E29)</f>
        <v>42</v>
      </c>
      <c r="D29" s="123">
        <v>21</v>
      </c>
      <c r="E29" s="123">
        <v>21</v>
      </c>
      <c r="F29" s="163">
        <f>SUM(C29/1747*100)</f>
        <v>2.4041213508872352</v>
      </c>
      <c r="G29" s="163">
        <f>SUM(C29/441800*100000)</f>
        <v>9.5065640561339979</v>
      </c>
    </row>
    <row r="30" spans="1:8" ht="21" customHeight="1" x14ac:dyDescent="0.3">
      <c r="A30" s="389"/>
      <c r="B30" s="157" t="s">
        <v>184</v>
      </c>
      <c r="C30" s="123"/>
      <c r="F30" s="158"/>
      <c r="H30" s="163"/>
    </row>
    <row r="31" spans="1:8" ht="21" customHeight="1" x14ac:dyDescent="0.3">
      <c r="A31" s="388"/>
      <c r="B31" s="157" t="s">
        <v>185</v>
      </c>
      <c r="C31" s="123"/>
      <c r="D31" s="123"/>
      <c r="E31" s="123"/>
      <c r="F31" s="123"/>
      <c r="G31" s="159"/>
    </row>
    <row r="32" spans="1:8" ht="8.25" customHeight="1" x14ac:dyDescent="0.3">
      <c r="A32" s="388"/>
      <c r="B32" s="157"/>
      <c r="C32" s="123"/>
      <c r="D32" s="123"/>
      <c r="E32" s="123"/>
      <c r="F32" s="123"/>
      <c r="G32" s="159"/>
    </row>
    <row r="33" spans="1:8" ht="21" customHeight="1" x14ac:dyDescent="0.3">
      <c r="A33" s="388" t="s">
        <v>176</v>
      </c>
      <c r="B33" s="156" t="s">
        <v>195</v>
      </c>
      <c r="C33" s="123"/>
      <c r="D33" s="123"/>
      <c r="E33" s="123"/>
      <c r="F33" s="123"/>
      <c r="G33" s="159"/>
    </row>
    <row r="34" spans="1:8" ht="21" customHeight="1" x14ac:dyDescent="0.3">
      <c r="A34" s="388"/>
      <c r="B34" s="157" t="s">
        <v>177</v>
      </c>
      <c r="C34" s="123">
        <f>SUM(D34:E34)</f>
        <v>39</v>
      </c>
      <c r="D34" s="123">
        <v>29</v>
      </c>
      <c r="E34" s="123">
        <v>10</v>
      </c>
      <c r="F34" s="163">
        <f>SUM(C34/1747*100)</f>
        <v>2.2323983972524326</v>
      </c>
      <c r="G34" s="163">
        <f>SUM(C34/441800*100000)</f>
        <v>8.82752376641014</v>
      </c>
      <c r="H34" s="163"/>
    </row>
    <row r="35" spans="1:8" ht="21" customHeight="1" x14ac:dyDescent="0.3">
      <c r="A35" s="388"/>
      <c r="B35" s="157"/>
      <c r="C35" s="123"/>
      <c r="D35" s="123"/>
      <c r="E35" s="123"/>
      <c r="F35" s="158"/>
      <c r="G35" s="163"/>
      <c r="H35" s="163"/>
    </row>
    <row r="36" spans="1:8" ht="21.75" customHeight="1" x14ac:dyDescent="0.3">
      <c r="A36" s="388" t="s">
        <v>186</v>
      </c>
      <c r="B36" s="180" t="s">
        <v>187</v>
      </c>
      <c r="C36" s="133"/>
      <c r="D36" s="133"/>
      <c r="E36" s="133"/>
      <c r="F36" s="158"/>
      <c r="G36" s="181"/>
    </row>
    <row r="37" spans="1:8" ht="21.75" customHeight="1" x14ac:dyDescent="0.3">
      <c r="A37" s="388"/>
      <c r="B37" s="180" t="s">
        <v>188</v>
      </c>
      <c r="C37" s="133">
        <f>SUM(D37:E37)</f>
        <v>39</v>
      </c>
      <c r="D37" s="133">
        <v>19</v>
      </c>
      <c r="E37" s="133">
        <v>20</v>
      </c>
      <c r="F37" s="163">
        <f>SUM(C37/1747*100)</f>
        <v>2.2323983972524326</v>
      </c>
      <c r="G37" s="163">
        <f>SUM(C37/441800*100000)</f>
        <v>8.82752376641014</v>
      </c>
    </row>
    <row r="38" spans="1:8" ht="21.75" customHeight="1" x14ac:dyDescent="0.35">
      <c r="A38" s="390"/>
      <c r="B38" s="391" t="s">
        <v>189</v>
      </c>
      <c r="C38" s="133"/>
      <c r="D38" s="133"/>
      <c r="E38" s="133"/>
      <c r="F38" s="133"/>
      <c r="G38" s="181"/>
      <c r="H38" s="163"/>
    </row>
    <row r="39" spans="1:8" ht="21.75" customHeight="1" x14ac:dyDescent="0.3">
      <c r="A39" s="388"/>
      <c r="B39" s="391" t="s">
        <v>190</v>
      </c>
      <c r="C39" s="133"/>
      <c r="D39" s="133"/>
      <c r="E39" s="133"/>
      <c r="F39" s="133"/>
      <c r="G39" s="182"/>
    </row>
    <row r="40" spans="1:8" ht="7.5" customHeight="1" x14ac:dyDescent="0.3">
      <c r="A40" s="388"/>
      <c r="B40" s="156"/>
      <c r="C40" s="123"/>
      <c r="D40" s="123"/>
      <c r="E40" s="123"/>
      <c r="F40" s="161"/>
      <c r="G40" s="159"/>
    </row>
    <row r="41" spans="1:8" ht="21" customHeight="1" x14ac:dyDescent="0.3">
      <c r="A41" s="388" t="s">
        <v>198</v>
      </c>
      <c r="B41" s="389" t="s">
        <v>199</v>
      </c>
      <c r="C41" s="123"/>
      <c r="D41" s="123"/>
      <c r="E41" s="123"/>
      <c r="F41" s="123"/>
      <c r="G41" s="159"/>
    </row>
    <row r="42" spans="1:8" ht="21" customHeight="1" x14ac:dyDescent="0.3">
      <c r="B42" s="156" t="s">
        <v>200</v>
      </c>
      <c r="C42" s="123"/>
      <c r="D42" s="123"/>
      <c r="E42" s="123"/>
      <c r="F42" s="123"/>
      <c r="G42" s="159"/>
    </row>
    <row r="43" spans="1:8" ht="21" customHeight="1" x14ac:dyDescent="0.35">
      <c r="A43" s="390"/>
      <c r="B43" s="391" t="s">
        <v>201</v>
      </c>
      <c r="C43" s="123">
        <f>SUM(D43:E43)</f>
        <v>26</v>
      </c>
      <c r="D43" s="123">
        <v>8</v>
      </c>
      <c r="E43" s="123">
        <v>18</v>
      </c>
      <c r="F43" s="163">
        <f>SUM(C43/1747*100)</f>
        <v>1.4882655981682884</v>
      </c>
      <c r="G43" s="163">
        <f>SUM(C43/441800*100000)</f>
        <v>5.8850158442734273</v>
      </c>
    </row>
    <row r="44" spans="1:8" ht="21" customHeight="1" x14ac:dyDescent="0.3">
      <c r="A44" s="164"/>
      <c r="B44" s="391" t="s">
        <v>202</v>
      </c>
    </row>
    <row r="45" spans="1:8" ht="8.25" customHeight="1" x14ac:dyDescent="0.3">
      <c r="A45" s="164"/>
      <c r="B45" s="391"/>
      <c r="C45" s="123"/>
      <c r="D45" s="123"/>
      <c r="E45" s="123"/>
      <c r="F45" s="161"/>
      <c r="G45" s="159"/>
    </row>
    <row r="46" spans="1:8" ht="21.75" customHeight="1" x14ac:dyDescent="0.3">
      <c r="A46" s="164"/>
      <c r="B46" s="391" t="s">
        <v>191</v>
      </c>
      <c r="C46" s="165"/>
      <c r="D46" s="165"/>
      <c r="E46" s="165"/>
      <c r="F46" s="165"/>
      <c r="G46" s="159"/>
    </row>
    <row r="47" spans="1:8" ht="21.75" customHeight="1" x14ac:dyDescent="0.3">
      <c r="A47" s="166"/>
      <c r="B47" s="156" t="s">
        <v>192</v>
      </c>
      <c r="C47" s="123">
        <f>SUM(D47:E47)</f>
        <v>567</v>
      </c>
      <c r="D47" s="161">
        <v>320</v>
      </c>
      <c r="E47" s="161">
        <v>247</v>
      </c>
      <c r="F47" s="163">
        <f>SUM(C47/1747*100)</f>
        <v>32.455638236977677</v>
      </c>
      <c r="G47" s="163">
        <f>SUM(C47/441800*100000)</f>
        <v>128.33861475780895</v>
      </c>
      <c r="H47" s="163"/>
    </row>
    <row r="48" spans="1:8" ht="7.5" customHeight="1" x14ac:dyDescent="0.35">
      <c r="A48" s="160"/>
      <c r="B48" s="167"/>
      <c r="C48" s="165"/>
      <c r="D48" s="165"/>
      <c r="E48" s="165"/>
      <c r="F48" s="165"/>
      <c r="G48" s="159"/>
    </row>
    <row r="49" spans="1:8" ht="7.5" customHeight="1" x14ac:dyDescent="0.35">
      <c r="A49" s="168"/>
      <c r="B49" s="169"/>
      <c r="C49" s="170"/>
      <c r="D49" s="170"/>
      <c r="E49" s="170"/>
      <c r="F49" s="170"/>
      <c r="G49" s="177"/>
    </row>
    <row r="50" spans="1:8" ht="16.5" customHeight="1" x14ac:dyDescent="0.35">
      <c r="A50" s="171" t="s">
        <v>33</v>
      </c>
      <c r="B50" s="172"/>
      <c r="C50" s="126">
        <f>SUM(C8:C47)</f>
        <v>1752</v>
      </c>
      <c r="D50" s="127">
        <f>SUM(D8:D47)</f>
        <v>982</v>
      </c>
      <c r="E50" s="127">
        <f>SUM(E8:E47)</f>
        <v>770</v>
      </c>
      <c r="F50" s="126">
        <f>SUM(F6:F47)</f>
        <v>100.28620492272468</v>
      </c>
      <c r="G50" s="173">
        <f>SUM(C50/441800*100000)</f>
        <v>396.55952919873249</v>
      </c>
      <c r="H50" s="163"/>
    </row>
    <row r="51" spans="1:8" ht="17.25" customHeight="1" x14ac:dyDescent="0.35">
      <c r="A51" s="174" t="s">
        <v>35</v>
      </c>
      <c r="B51" s="175"/>
      <c r="C51" s="160"/>
      <c r="D51" s="160"/>
      <c r="E51" s="160"/>
      <c r="F51" s="160"/>
      <c r="G51" s="160"/>
    </row>
    <row r="52" spans="1:8" ht="7.5" customHeight="1" x14ac:dyDescent="0.3">
      <c r="A52" s="176"/>
      <c r="B52" s="176"/>
      <c r="C52" s="128"/>
      <c r="D52" s="128"/>
      <c r="E52" s="128"/>
      <c r="F52" s="128"/>
      <c r="G52" s="128"/>
    </row>
    <row r="53" spans="1:8" ht="17.25" customHeight="1" x14ac:dyDescent="0.3">
      <c r="A53" s="147"/>
      <c r="B53" s="147"/>
      <c r="C53" s="130"/>
      <c r="D53" s="130"/>
      <c r="E53" s="130"/>
      <c r="F53" s="130"/>
      <c r="G53" s="130"/>
    </row>
    <row r="54" spans="1:8" ht="17.25" customHeight="1" x14ac:dyDescent="0.3">
      <c r="A54" s="147"/>
      <c r="B54" s="147"/>
      <c r="C54" s="91"/>
      <c r="D54" s="91"/>
      <c r="E54" s="91"/>
      <c r="F54" s="91"/>
      <c r="G54" s="368" t="s">
        <v>193</v>
      </c>
    </row>
    <row r="55" spans="1:8" ht="17.25" customHeight="1" x14ac:dyDescent="0.3">
      <c r="A55" s="147"/>
      <c r="B55" s="147"/>
      <c r="C55" s="130"/>
      <c r="D55" s="130"/>
      <c r="E55" s="130"/>
      <c r="F55" s="130"/>
      <c r="G55" s="369" t="s">
        <v>194</v>
      </c>
    </row>
    <row r="56" spans="1:8" ht="17.25" customHeight="1" x14ac:dyDescent="0.3">
      <c r="A56" s="147"/>
      <c r="B56" s="147"/>
      <c r="C56" s="130"/>
      <c r="D56" s="130"/>
      <c r="E56" s="130"/>
      <c r="F56" s="130"/>
      <c r="G56" s="130"/>
    </row>
    <row r="57" spans="1:8" ht="17.25" customHeight="1" x14ac:dyDescent="0.3">
      <c r="A57" s="147"/>
      <c r="B57" s="147"/>
      <c r="C57" s="91"/>
      <c r="D57" s="91"/>
      <c r="E57" s="91"/>
      <c r="F57" s="91"/>
      <c r="G57" s="368"/>
    </row>
    <row r="58" spans="1:8" ht="17.25" customHeight="1" x14ac:dyDescent="0.3">
      <c r="A58" s="147"/>
      <c r="B58" s="147"/>
      <c r="C58" s="130"/>
      <c r="D58" s="130"/>
      <c r="E58" s="130"/>
      <c r="F58" s="130"/>
      <c r="G58" s="369"/>
    </row>
    <row r="59" spans="1:8" ht="15" customHeight="1" x14ac:dyDescent="0.3">
      <c r="A59" s="147"/>
      <c r="B59" s="147"/>
      <c r="C59" s="130"/>
      <c r="D59" s="130"/>
      <c r="E59" s="130"/>
      <c r="F59" s="130"/>
      <c r="G59" s="130"/>
    </row>
    <row r="60" spans="1:8" ht="15" customHeight="1" x14ac:dyDescent="0.3">
      <c r="A60" s="147"/>
      <c r="B60" s="147"/>
      <c r="C60" s="130"/>
      <c r="D60" s="130"/>
      <c r="E60" s="130"/>
      <c r="F60" s="130"/>
      <c r="G60" s="130"/>
    </row>
    <row r="61" spans="1:8" x14ac:dyDescent="0.3">
      <c r="A61" s="147"/>
      <c r="B61" s="147"/>
      <c r="C61" s="130"/>
      <c r="D61" s="130"/>
      <c r="E61" s="130"/>
      <c r="F61" s="130"/>
      <c r="G61" s="130"/>
    </row>
    <row r="62" spans="1:8" x14ac:dyDescent="0.3">
      <c r="A62" s="147"/>
      <c r="B62" s="147"/>
      <c r="C62" s="130"/>
      <c r="D62" s="130"/>
      <c r="E62" s="130"/>
      <c r="F62" s="130"/>
      <c r="G62" s="130"/>
    </row>
    <row r="63" spans="1:8" x14ac:dyDescent="0.3">
      <c r="A63" s="147"/>
      <c r="B63" s="147"/>
      <c r="C63" s="130"/>
      <c r="D63" s="130"/>
      <c r="E63" s="130"/>
      <c r="F63" s="130"/>
      <c r="G63" s="130"/>
    </row>
    <row r="64" spans="1:8" x14ac:dyDescent="0.3">
      <c r="A64" s="147"/>
      <c r="B64" s="147"/>
      <c r="C64" s="130"/>
      <c r="D64" s="130"/>
      <c r="E64" s="130"/>
      <c r="F64" s="130"/>
      <c r="G64" s="130"/>
    </row>
    <row r="65" spans="1:7" x14ac:dyDescent="0.3">
      <c r="A65" s="147"/>
      <c r="B65" s="147"/>
      <c r="C65" s="130"/>
      <c r="D65" s="130"/>
      <c r="E65" s="130"/>
      <c r="F65" s="130"/>
      <c r="G65" s="130"/>
    </row>
    <row r="66" spans="1:7" x14ac:dyDescent="0.3">
      <c r="A66" s="147"/>
      <c r="B66" s="147"/>
      <c r="C66" s="130"/>
      <c r="D66" s="130"/>
      <c r="E66" s="130"/>
      <c r="F66" s="130"/>
      <c r="G66" s="130"/>
    </row>
    <row r="67" spans="1:7" x14ac:dyDescent="0.3">
      <c r="A67" s="147"/>
      <c r="B67" s="147"/>
      <c r="C67" s="130"/>
      <c r="D67" s="130"/>
      <c r="E67" s="130"/>
      <c r="F67" s="130"/>
      <c r="G67" s="130"/>
    </row>
    <row r="69" spans="1:7" x14ac:dyDescent="0.3">
      <c r="A69" s="96"/>
      <c r="B69" s="96"/>
    </row>
    <row r="70" spans="1:7" ht="12" customHeight="1" x14ac:dyDescent="0.3"/>
    <row r="71" spans="1:7" x14ac:dyDescent="0.3">
      <c r="A71" s="148"/>
      <c r="B71" s="148"/>
    </row>
    <row r="73" spans="1:7" s="100" customFormat="1" x14ac:dyDescent="0.3">
      <c r="A73" s="91"/>
      <c r="B73" s="91"/>
    </row>
  </sheetData>
  <sheetProtection selectLockedCells="1" selectUnlockedCells="1"/>
  <mergeCells count="1">
    <mergeCell ref="A4:A5"/>
  </mergeCells>
  <printOptions horizontalCentered="1"/>
  <pageMargins left="0.7" right="0.7" top="0.75" bottom="0.75" header="0.3" footer="0.3"/>
  <pageSetup paperSize="9" scale="73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</sheetPr>
  <dimension ref="A1:H70"/>
  <sheetViews>
    <sheetView view="pageBreakPreview" topLeftCell="A5" zoomScale="70" zoomScaleSheetLayoutView="70" workbookViewId="0">
      <selection activeCell="C36" activeCellId="2" sqref="C44 C40 C36"/>
    </sheetView>
  </sheetViews>
  <sheetFormatPr defaultColWidth="11.44140625" defaultRowHeight="15.6" x14ac:dyDescent="0.3"/>
  <cols>
    <col min="1" max="1" width="15.44140625" style="91" customWidth="1"/>
    <col min="2" max="2" width="42.33203125" style="91" customWidth="1"/>
    <col min="3" max="6" width="9.44140625" style="100" customWidth="1"/>
    <col min="7" max="7" width="16.44140625" style="100" customWidth="1"/>
    <col min="8" max="16384" width="11.44140625" style="91"/>
  </cols>
  <sheetData>
    <row r="1" spans="1:8" s="336" customFormat="1" ht="21.75" customHeight="1" x14ac:dyDescent="0.35">
      <c r="A1" s="332" t="s">
        <v>147</v>
      </c>
      <c r="B1" s="333" t="s">
        <v>95</v>
      </c>
      <c r="C1" s="334"/>
      <c r="D1" s="334"/>
      <c r="E1" s="335"/>
      <c r="F1" s="335"/>
      <c r="G1" s="335"/>
    </row>
    <row r="2" spans="1:8" s="336" customFormat="1" ht="21.75" customHeight="1" x14ac:dyDescent="0.35">
      <c r="A2" s="337" t="s">
        <v>148</v>
      </c>
      <c r="B2" s="338" t="s">
        <v>96</v>
      </c>
      <c r="C2" s="334"/>
      <c r="D2" s="334"/>
      <c r="E2" s="339"/>
      <c r="F2" s="339"/>
      <c r="G2" s="339"/>
    </row>
    <row r="3" spans="1:8" s="336" customFormat="1" ht="21.75" customHeight="1" x14ac:dyDescent="0.35">
      <c r="A3" s="340"/>
      <c r="B3" s="340"/>
      <c r="C3" s="334"/>
      <c r="D3" s="334"/>
      <c r="E3" s="334"/>
      <c r="F3" s="392"/>
      <c r="G3" s="393" t="s">
        <v>352</v>
      </c>
    </row>
    <row r="4" spans="1:8" ht="30.75" customHeight="1" x14ac:dyDescent="0.3">
      <c r="A4" s="531" t="s">
        <v>149</v>
      </c>
      <c r="B4" s="384" t="s">
        <v>150</v>
      </c>
      <c r="C4" s="384" t="s">
        <v>33</v>
      </c>
      <c r="D4" s="384" t="s">
        <v>151</v>
      </c>
      <c r="E4" s="384" t="s">
        <v>152</v>
      </c>
      <c r="F4" s="384" t="s">
        <v>153</v>
      </c>
      <c r="G4" s="385" t="s">
        <v>154</v>
      </c>
    </row>
    <row r="5" spans="1:8" ht="30.75" customHeight="1" x14ac:dyDescent="0.3">
      <c r="A5" s="532"/>
      <c r="B5" s="386" t="s">
        <v>155</v>
      </c>
      <c r="C5" s="386" t="s">
        <v>35</v>
      </c>
      <c r="D5" s="386" t="s">
        <v>156</v>
      </c>
      <c r="E5" s="386" t="s">
        <v>157</v>
      </c>
      <c r="F5" s="386" t="s">
        <v>158</v>
      </c>
      <c r="G5" s="387" t="s">
        <v>159</v>
      </c>
    </row>
    <row r="6" spans="1:8" ht="7.5" customHeight="1" x14ac:dyDescent="0.3">
      <c r="A6" s="154"/>
      <c r="B6" s="154"/>
      <c r="C6" s="155"/>
      <c r="D6" s="155"/>
      <c r="E6" s="155"/>
      <c r="F6" s="155"/>
      <c r="G6" s="155"/>
    </row>
    <row r="7" spans="1:8" ht="21.75" customHeight="1" x14ac:dyDescent="0.3">
      <c r="A7" s="388" t="s">
        <v>160</v>
      </c>
      <c r="B7" s="156" t="s">
        <v>196</v>
      </c>
      <c r="C7" s="123"/>
      <c r="D7" s="123"/>
      <c r="E7" s="123"/>
      <c r="F7" s="123"/>
      <c r="G7" s="123"/>
    </row>
    <row r="8" spans="1:8" ht="21.75" customHeight="1" x14ac:dyDescent="0.3">
      <c r="A8" s="388"/>
      <c r="B8" s="157" t="s">
        <v>197</v>
      </c>
      <c r="C8" s="123">
        <f>SUM(D8:E8)</f>
        <v>344</v>
      </c>
      <c r="D8" s="123">
        <v>163</v>
      </c>
      <c r="E8" s="123">
        <v>181</v>
      </c>
      <c r="F8" s="163">
        <f>SUM(C8/1865*100)</f>
        <v>18.445040214477213</v>
      </c>
      <c r="G8" s="163">
        <f>SUM(C8/440715*100000)</f>
        <v>78.054978841201233</v>
      </c>
      <c r="H8" s="163"/>
    </row>
    <row r="9" spans="1:8" ht="7.5" customHeight="1" x14ac:dyDescent="0.3">
      <c r="A9" s="388"/>
      <c r="B9" s="157"/>
      <c r="C9" s="123"/>
      <c r="D9" s="123"/>
      <c r="E9" s="123"/>
      <c r="F9" s="123"/>
      <c r="G9" s="159"/>
    </row>
    <row r="10" spans="1:8" ht="21.75" customHeight="1" x14ac:dyDescent="0.3">
      <c r="A10" s="388" t="s">
        <v>161</v>
      </c>
      <c r="B10" s="156" t="s">
        <v>162</v>
      </c>
      <c r="C10" s="123"/>
      <c r="D10" s="161"/>
      <c r="E10" s="161"/>
      <c r="F10" s="158"/>
      <c r="G10" s="162"/>
    </row>
    <row r="11" spans="1:8" ht="21.75" customHeight="1" x14ac:dyDescent="0.35">
      <c r="A11" s="160" t="s">
        <v>163</v>
      </c>
      <c r="B11" s="156" t="s">
        <v>164</v>
      </c>
      <c r="C11" s="123"/>
      <c r="D11" s="123"/>
      <c r="E11" s="123"/>
      <c r="F11" s="123"/>
      <c r="G11" s="159"/>
    </row>
    <row r="12" spans="1:8" ht="21.75" customHeight="1" x14ac:dyDescent="0.3">
      <c r="A12" s="388"/>
      <c r="B12" s="157" t="s">
        <v>165</v>
      </c>
      <c r="C12" s="123">
        <f>SUM(D12:E12)</f>
        <v>239</v>
      </c>
      <c r="D12" s="123">
        <v>164</v>
      </c>
      <c r="E12" s="123">
        <v>75</v>
      </c>
      <c r="F12" s="163">
        <f>SUM(C12/1865*100)</f>
        <v>12.815013404825738</v>
      </c>
      <c r="G12" s="163">
        <f>SUM(C12/440715*100000)</f>
        <v>54.230057973974112</v>
      </c>
      <c r="H12" s="163"/>
    </row>
    <row r="13" spans="1:8" ht="21.75" customHeight="1" x14ac:dyDescent="0.3">
      <c r="A13" s="388"/>
      <c r="B13" s="157" t="s">
        <v>166</v>
      </c>
      <c r="C13" s="123"/>
      <c r="D13" s="123"/>
      <c r="E13" s="123"/>
      <c r="F13" s="123"/>
      <c r="G13" s="159"/>
    </row>
    <row r="14" spans="1:8" ht="7.5" customHeight="1" x14ac:dyDescent="0.3">
      <c r="A14" s="388"/>
      <c r="B14" s="157"/>
      <c r="C14" s="123"/>
      <c r="D14" s="161"/>
      <c r="E14" s="161"/>
      <c r="F14" s="123"/>
      <c r="G14" s="162"/>
    </row>
    <row r="15" spans="1:8" ht="21.75" customHeight="1" x14ac:dyDescent="0.3">
      <c r="A15" s="388" t="s">
        <v>167</v>
      </c>
      <c r="B15" s="156" t="s">
        <v>168</v>
      </c>
      <c r="C15" s="123"/>
      <c r="D15" s="123"/>
      <c r="E15" s="123"/>
      <c r="F15" s="123"/>
      <c r="G15" s="159"/>
    </row>
    <row r="16" spans="1:8" ht="21.75" customHeight="1" x14ac:dyDescent="0.3">
      <c r="A16" s="388"/>
      <c r="B16" s="157" t="s">
        <v>169</v>
      </c>
      <c r="C16" s="123">
        <f>SUM(D16:E16)</f>
        <v>227</v>
      </c>
      <c r="D16" s="123">
        <v>132</v>
      </c>
      <c r="E16" s="123">
        <v>95</v>
      </c>
      <c r="F16" s="163">
        <f>SUM(C16/1865*100)</f>
        <v>12.171581769436997</v>
      </c>
      <c r="G16" s="163">
        <f>SUM(C16/440715*100000)</f>
        <v>51.50720987486244</v>
      </c>
      <c r="H16" s="163"/>
    </row>
    <row r="17" spans="1:8" ht="7.5" customHeight="1" x14ac:dyDescent="0.3">
      <c r="A17" s="388"/>
      <c r="B17" s="157"/>
      <c r="C17" s="123"/>
      <c r="D17" s="123"/>
      <c r="E17" s="123"/>
      <c r="F17" s="123"/>
      <c r="G17" s="159"/>
    </row>
    <row r="18" spans="1:8" ht="21.75" customHeight="1" x14ac:dyDescent="0.3">
      <c r="A18" s="388" t="s">
        <v>170</v>
      </c>
      <c r="B18" s="156" t="s">
        <v>171</v>
      </c>
      <c r="C18" s="123"/>
      <c r="D18" s="161"/>
      <c r="E18" s="161"/>
      <c r="F18" s="123"/>
      <c r="G18" s="162"/>
    </row>
    <row r="19" spans="1:8" ht="21.75" customHeight="1" x14ac:dyDescent="0.3">
      <c r="A19" s="388"/>
      <c r="B19" s="157" t="s">
        <v>172</v>
      </c>
      <c r="C19" s="123">
        <f>SUM(D19:E19)</f>
        <v>174</v>
      </c>
      <c r="D19" s="123">
        <v>97</v>
      </c>
      <c r="E19" s="123">
        <v>77</v>
      </c>
      <c r="F19" s="163">
        <f>SUM(C19/1865*100)</f>
        <v>9.3297587131367301</v>
      </c>
      <c r="G19" s="163">
        <f>SUM(C19/440715*100000)</f>
        <v>39.481297437119224</v>
      </c>
      <c r="H19" s="163"/>
    </row>
    <row r="20" spans="1:8" ht="7.5" customHeight="1" x14ac:dyDescent="0.3">
      <c r="A20" s="388"/>
      <c r="B20" s="157"/>
      <c r="C20" s="123"/>
      <c r="D20" s="123"/>
      <c r="E20" s="123"/>
      <c r="F20" s="123"/>
      <c r="G20" s="163"/>
    </row>
    <row r="21" spans="1:8" ht="21.75" customHeight="1" x14ac:dyDescent="0.35">
      <c r="A21" s="390" t="s">
        <v>178</v>
      </c>
      <c r="B21" s="389" t="s">
        <v>179</v>
      </c>
      <c r="C21" s="123"/>
      <c r="D21" s="123"/>
      <c r="E21" s="123"/>
      <c r="F21" s="158"/>
      <c r="G21" s="159"/>
    </row>
    <row r="22" spans="1:8" ht="21.75" customHeight="1" x14ac:dyDescent="0.3">
      <c r="A22" s="164"/>
      <c r="B22" s="391" t="s">
        <v>180</v>
      </c>
      <c r="C22" s="123">
        <f>SUM(D22:E22)</f>
        <v>103</v>
      </c>
      <c r="D22" s="123">
        <v>53</v>
      </c>
      <c r="E22" s="123">
        <v>50</v>
      </c>
      <c r="F22" s="163">
        <f>SUM(C22/1865*100)</f>
        <v>5.5227882037533513</v>
      </c>
      <c r="G22" s="163">
        <f>SUM(C22/440715*100000)</f>
        <v>23.371112850708506</v>
      </c>
      <c r="H22" s="163"/>
    </row>
    <row r="23" spans="1:8" ht="6" customHeight="1" x14ac:dyDescent="0.3">
      <c r="A23" s="164"/>
      <c r="B23" s="391"/>
      <c r="C23" s="123"/>
      <c r="D23" s="123"/>
      <c r="E23" s="123"/>
      <c r="F23" s="163"/>
      <c r="G23" s="163"/>
      <c r="H23" s="163"/>
    </row>
    <row r="24" spans="1:8" ht="21.75" customHeight="1" x14ac:dyDescent="0.3">
      <c r="A24" s="388" t="s">
        <v>173</v>
      </c>
      <c r="B24" s="156" t="s">
        <v>174</v>
      </c>
      <c r="C24" s="123"/>
      <c r="D24" s="123"/>
      <c r="E24" s="123"/>
      <c r="F24" s="158"/>
      <c r="G24" s="159"/>
    </row>
    <row r="25" spans="1:8" ht="21.75" customHeight="1" x14ac:dyDescent="0.3">
      <c r="B25" s="157" t="s">
        <v>175</v>
      </c>
      <c r="C25" s="123">
        <f>SUM(D25:E25)</f>
        <v>76</v>
      </c>
      <c r="D25" s="161">
        <v>39</v>
      </c>
      <c r="E25" s="161">
        <v>37</v>
      </c>
      <c r="F25" s="163">
        <f>SUM(C25/1865*100)</f>
        <v>4.0750670241286864</v>
      </c>
      <c r="G25" s="163">
        <f>SUM(C25/440715*100000)</f>
        <v>17.244704627707247</v>
      </c>
      <c r="H25" s="163"/>
    </row>
    <row r="26" spans="1:8" ht="8.25" customHeight="1" x14ac:dyDescent="0.3">
      <c r="A26" s="389"/>
      <c r="B26" s="156"/>
      <c r="C26" s="123"/>
      <c r="D26" s="161"/>
      <c r="E26" s="161"/>
      <c r="F26" s="123"/>
      <c r="G26" s="162"/>
    </row>
    <row r="27" spans="1:8" ht="21" customHeight="1" x14ac:dyDescent="0.3">
      <c r="A27" s="388" t="s">
        <v>181</v>
      </c>
      <c r="B27" s="156" t="s">
        <v>182</v>
      </c>
      <c r="C27" s="123"/>
      <c r="D27" s="123"/>
      <c r="E27" s="123"/>
      <c r="F27" s="163"/>
      <c r="G27" s="159"/>
    </row>
    <row r="28" spans="1:8" ht="21" customHeight="1" x14ac:dyDescent="0.35">
      <c r="A28" s="388"/>
      <c r="B28" s="156" t="s">
        <v>183</v>
      </c>
      <c r="C28" s="178">
        <f>SUM(D28:E28)</f>
        <v>43</v>
      </c>
      <c r="D28" s="123">
        <v>24</v>
      </c>
      <c r="E28" s="123">
        <v>19</v>
      </c>
      <c r="F28" s="163">
        <f>SUM(C28/1865*100)</f>
        <v>2.3056300268096517</v>
      </c>
      <c r="G28" s="163">
        <f>SUM(C28/440715*100000)</f>
        <v>9.7568723551501542</v>
      </c>
    </row>
    <row r="29" spans="1:8" ht="21" customHeight="1" x14ac:dyDescent="0.3">
      <c r="A29" s="389"/>
      <c r="B29" s="157" t="s">
        <v>184</v>
      </c>
      <c r="C29" s="123"/>
      <c r="F29" s="158"/>
      <c r="H29" s="163"/>
    </row>
    <row r="30" spans="1:8" ht="21" customHeight="1" x14ac:dyDescent="0.3">
      <c r="A30" s="388"/>
      <c r="B30" s="157" t="s">
        <v>185</v>
      </c>
      <c r="C30" s="123"/>
      <c r="D30" s="123"/>
      <c r="E30" s="123"/>
      <c r="F30" s="123"/>
      <c r="G30" s="159"/>
    </row>
    <row r="31" spans="1:8" ht="8.25" customHeight="1" x14ac:dyDescent="0.3">
      <c r="A31" s="388"/>
      <c r="B31" s="157"/>
      <c r="C31" s="123"/>
      <c r="D31" s="123"/>
      <c r="E31" s="123"/>
      <c r="F31" s="123"/>
      <c r="G31" s="159"/>
    </row>
    <row r="32" spans="1:8" ht="21" customHeight="1" x14ac:dyDescent="0.3">
      <c r="A32" s="388" t="s">
        <v>176</v>
      </c>
      <c r="B32" s="156" t="s">
        <v>195</v>
      </c>
      <c r="C32" s="123"/>
      <c r="D32" s="123"/>
      <c r="E32" s="123"/>
      <c r="F32" s="123"/>
      <c r="G32" s="159"/>
    </row>
    <row r="33" spans="1:8" ht="21" customHeight="1" x14ac:dyDescent="0.3">
      <c r="A33" s="388"/>
      <c r="B33" s="157" t="s">
        <v>177</v>
      </c>
      <c r="C33" s="123">
        <f>SUM(D33:E33)</f>
        <v>31</v>
      </c>
      <c r="D33" s="123">
        <v>16</v>
      </c>
      <c r="E33" s="123">
        <v>15</v>
      </c>
      <c r="F33" s="163">
        <f>SUM(C33/1865*100)</f>
        <v>1.6621983914209115</v>
      </c>
      <c r="G33" s="163">
        <f>SUM(C33/440715*100000)</f>
        <v>7.0340242560384834</v>
      </c>
      <c r="H33" s="163"/>
    </row>
    <row r="34" spans="1:8" ht="7.5" customHeight="1" x14ac:dyDescent="0.3">
      <c r="A34" s="388"/>
      <c r="B34" s="157"/>
      <c r="C34" s="123"/>
      <c r="D34" s="123"/>
      <c r="E34" s="123"/>
      <c r="F34" s="158"/>
      <c r="G34" s="163"/>
      <c r="H34" s="163"/>
    </row>
    <row r="35" spans="1:8" ht="21.75" customHeight="1" x14ac:dyDescent="0.3">
      <c r="A35" s="388" t="s">
        <v>186</v>
      </c>
      <c r="B35" s="180" t="s">
        <v>187</v>
      </c>
      <c r="C35" s="133"/>
      <c r="D35" s="133"/>
      <c r="E35" s="133"/>
      <c r="F35" s="158"/>
      <c r="G35" s="181"/>
    </row>
    <row r="36" spans="1:8" ht="21.75" customHeight="1" x14ac:dyDescent="0.3">
      <c r="A36" s="388"/>
      <c r="B36" s="180" t="s">
        <v>188</v>
      </c>
      <c r="C36" s="133">
        <f>SUM(D36:E36)</f>
        <v>24</v>
      </c>
      <c r="D36" s="133">
        <v>14</v>
      </c>
      <c r="E36" s="133">
        <v>10</v>
      </c>
      <c r="F36" s="163">
        <f>SUM(C36/1865*100)</f>
        <v>1.2868632707774799</v>
      </c>
      <c r="G36" s="163">
        <f>SUM(C36/440715*100000)</f>
        <v>5.4456961982233416</v>
      </c>
    </row>
    <row r="37" spans="1:8" ht="21.75" customHeight="1" x14ac:dyDescent="0.35">
      <c r="A37" s="390"/>
      <c r="B37" s="391" t="s">
        <v>189</v>
      </c>
      <c r="C37" s="133"/>
      <c r="D37" s="133"/>
      <c r="E37" s="133"/>
      <c r="F37" s="133"/>
      <c r="G37" s="181"/>
      <c r="H37" s="163"/>
    </row>
    <row r="38" spans="1:8" ht="21.75" customHeight="1" x14ac:dyDescent="0.3">
      <c r="A38" s="388"/>
      <c r="B38" s="391" t="s">
        <v>190</v>
      </c>
      <c r="C38" s="133"/>
      <c r="D38" s="133"/>
      <c r="E38" s="133"/>
      <c r="F38" s="133"/>
      <c r="G38" s="182"/>
    </row>
    <row r="39" spans="1:8" ht="7.5" customHeight="1" x14ac:dyDescent="0.3">
      <c r="A39" s="388"/>
      <c r="B39" s="156"/>
      <c r="C39" s="123"/>
      <c r="D39" s="123"/>
      <c r="E39" s="123"/>
      <c r="F39" s="161"/>
      <c r="G39" s="159"/>
    </row>
    <row r="40" spans="1:8" ht="21" customHeight="1" x14ac:dyDescent="0.3">
      <c r="A40" s="388" t="s">
        <v>203</v>
      </c>
      <c r="B40" s="183" t="s">
        <v>204</v>
      </c>
      <c r="C40" s="123">
        <f>SUM(D40:E40)</f>
        <v>24</v>
      </c>
      <c r="D40" s="123">
        <v>14</v>
      </c>
      <c r="E40" s="123">
        <v>10</v>
      </c>
      <c r="F40" s="163">
        <f>SUM(C40/1865*100)</f>
        <v>1.2868632707774799</v>
      </c>
      <c r="G40" s="163">
        <f>SUM(C40/440715*100000)</f>
        <v>5.4456961982233416</v>
      </c>
    </row>
    <row r="41" spans="1:8" ht="21" customHeight="1" x14ac:dyDescent="0.3">
      <c r="A41" s="164"/>
      <c r="B41" s="184" t="s">
        <v>204</v>
      </c>
    </row>
    <row r="42" spans="1:8" ht="8.25" customHeight="1" x14ac:dyDescent="0.3">
      <c r="A42" s="164"/>
      <c r="B42" s="391"/>
      <c r="C42" s="123"/>
      <c r="D42" s="123"/>
      <c r="E42" s="123"/>
      <c r="F42" s="161"/>
      <c r="G42" s="159"/>
    </row>
    <row r="43" spans="1:8" ht="21.75" customHeight="1" x14ac:dyDescent="0.3">
      <c r="A43" s="164"/>
      <c r="B43" s="391" t="s">
        <v>191</v>
      </c>
      <c r="C43" s="165"/>
      <c r="D43" s="165"/>
      <c r="E43" s="165"/>
      <c r="F43" s="165"/>
      <c r="G43" s="159"/>
    </row>
    <row r="44" spans="1:8" ht="21.75" customHeight="1" x14ac:dyDescent="0.3">
      <c r="A44" s="166"/>
      <c r="B44" s="156" t="s">
        <v>192</v>
      </c>
      <c r="C44" s="123">
        <f>SUM(D44:E44)</f>
        <v>580</v>
      </c>
      <c r="D44" s="161">
        <v>309</v>
      </c>
      <c r="E44" s="161">
        <v>271</v>
      </c>
      <c r="F44" s="163">
        <f>SUM(C44/1865*100)</f>
        <v>31.099195710455763</v>
      </c>
      <c r="G44" s="163">
        <f>SUM(C44/440715*100000)</f>
        <v>131.60432479039744</v>
      </c>
      <c r="H44" s="163"/>
    </row>
    <row r="45" spans="1:8" ht="7.5" customHeight="1" x14ac:dyDescent="0.35">
      <c r="A45" s="160"/>
      <c r="B45" s="167"/>
      <c r="C45" s="165"/>
      <c r="D45" s="165"/>
      <c r="E45" s="165"/>
      <c r="F45" s="165"/>
      <c r="G45" s="159"/>
    </row>
    <row r="46" spans="1:8" ht="7.5" customHeight="1" x14ac:dyDescent="0.35">
      <c r="A46" s="168"/>
      <c r="B46" s="169"/>
      <c r="C46" s="170"/>
      <c r="D46" s="170"/>
      <c r="E46" s="170"/>
      <c r="F46" s="170"/>
      <c r="G46" s="177"/>
    </row>
    <row r="47" spans="1:8" ht="16.5" customHeight="1" x14ac:dyDescent="0.35">
      <c r="A47" s="171" t="s">
        <v>33</v>
      </c>
      <c r="B47" s="172"/>
      <c r="C47" s="126">
        <f>SUM(C8:C44)</f>
        <v>1865</v>
      </c>
      <c r="D47" s="127">
        <f>SUM(D8:D44)</f>
        <v>1025</v>
      </c>
      <c r="E47" s="127">
        <f>SUM(E8:E44)</f>
        <v>840</v>
      </c>
      <c r="F47" s="126">
        <f>SUM(F6:F44)</f>
        <v>99.999999999999986</v>
      </c>
      <c r="G47" s="173">
        <f>SUM(C47/440715*100000)</f>
        <v>423.17597540360549</v>
      </c>
      <c r="H47" s="163"/>
    </row>
    <row r="48" spans="1:8" ht="17.25" customHeight="1" x14ac:dyDescent="0.35">
      <c r="A48" s="174" t="s">
        <v>35</v>
      </c>
      <c r="B48" s="175"/>
      <c r="C48" s="160"/>
      <c r="D48" s="160"/>
      <c r="E48" s="160"/>
      <c r="F48" s="160"/>
      <c r="G48" s="160"/>
    </row>
    <row r="49" spans="1:7" ht="7.5" customHeight="1" x14ac:dyDescent="0.3">
      <c r="A49" s="176"/>
      <c r="B49" s="176"/>
      <c r="C49" s="128"/>
      <c r="D49" s="128"/>
      <c r="E49" s="128"/>
      <c r="F49" s="128"/>
      <c r="G49" s="128"/>
    </row>
    <row r="50" spans="1:7" ht="17.25" customHeight="1" x14ac:dyDescent="0.3">
      <c r="A50" s="147"/>
      <c r="B50" s="147"/>
      <c r="C50" s="130"/>
      <c r="D50" s="130"/>
      <c r="E50" s="130"/>
      <c r="F50" s="130"/>
      <c r="G50" s="130"/>
    </row>
    <row r="51" spans="1:7" ht="17.25" customHeight="1" x14ac:dyDescent="0.3">
      <c r="A51" s="147"/>
      <c r="B51" s="147"/>
      <c r="C51" s="91"/>
      <c r="D51" s="91"/>
      <c r="E51" s="91"/>
      <c r="F51" s="91"/>
      <c r="G51" s="368" t="s">
        <v>193</v>
      </c>
    </row>
    <row r="52" spans="1:7" ht="17.25" customHeight="1" x14ac:dyDescent="0.3">
      <c r="A52" s="147"/>
      <c r="B52" s="147"/>
      <c r="C52" s="130"/>
      <c r="D52" s="130"/>
      <c r="E52" s="130"/>
      <c r="F52" s="130"/>
      <c r="G52" s="369" t="s">
        <v>194</v>
      </c>
    </row>
    <row r="53" spans="1:7" ht="17.25" customHeight="1" x14ac:dyDescent="0.3">
      <c r="A53" s="147"/>
      <c r="B53" s="147"/>
      <c r="C53" s="130"/>
      <c r="D53" s="130"/>
      <c r="E53" s="130"/>
      <c r="F53" s="130"/>
      <c r="G53" s="130"/>
    </row>
    <row r="54" spans="1:7" ht="17.25" customHeight="1" x14ac:dyDescent="0.3">
      <c r="A54" s="147"/>
      <c r="B54" s="147"/>
      <c r="C54" s="91"/>
      <c r="D54" s="91"/>
      <c r="E54" s="91"/>
      <c r="F54" s="91"/>
      <c r="G54" s="368"/>
    </row>
    <row r="55" spans="1:7" ht="17.25" customHeight="1" x14ac:dyDescent="0.3">
      <c r="A55" s="147"/>
      <c r="B55" s="147"/>
      <c r="C55" s="185"/>
      <c r="D55" s="185"/>
      <c r="E55" s="185"/>
      <c r="F55" s="186"/>
      <c r="G55" s="394"/>
    </row>
    <row r="56" spans="1:7" ht="15" customHeight="1" x14ac:dyDescent="0.3">
      <c r="A56" s="147"/>
      <c r="B56" s="147"/>
      <c r="C56" s="130"/>
      <c r="D56" s="130"/>
      <c r="E56" s="130"/>
      <c r="F56" s="130"/>
      <c r="G56" s="130"/>
    </row>
    <row r="57" spans="1:7" ht="15" customHeight="1" x14ac:dyDescent="0.3">
      <c r="A57" s="147"/>
      <c r="B57" s="147"/>
      <c r="C57" s="130"/>
      <c r="D57" s="130"/>
      <c r="E57" s="130"/>
      <c r="F57" s="130"/>
      <c r="G57" s="130"/>
    </row>
    <row r="58" spans="1:7" x14ac:dyDescent="0.3">
      <c r="A58" s="147"/>
      <c r="B58" s="147"/>
      <c r="C58" s="130"/>
      <c r="D58" s="130"/>
      <c r="E58" s="130"/>
      <c r="F58" s="130"/>
      <c r="G58" s="130"/>
    </row>
    <row r="59" spans="1:7" x14ac:dyDescent="0.3">
      <c r="A59" s="147"/>
      <c r="B59" s="147"/>
      <c r="C59" s="130"/>
      <c r="D59" s="130"/>
      <c r="E59" s="130"/>
      <c r="F59" s="130"/>
      <c r="G59" s="130"/>
    </row>
    <row r="60" spans="1:7" x14ac:dyDescent="0.3">
      <c r="A60" s="147"/>
      <c r="B60" s="147"/>
      <c r="C60" s="130"/>
      <c r="D60" s="130"/>
      <c r="E60" s="130"/>
      <c r="F60" s="130"/>
      <c r="G60" s="130"/>
    </row>
    <row r="61" spans="1:7" x14ac:dyDescent="0.3">
      <c r="A61" s="147"/>
      <c r="B61" s="147"/>
      <c r="C61" s="130"/>
      <c r="D61" s="130"/>
      <c r="E61" s="130"/>
      <c r="F61" s="130"/>
      <c r="G61" s="130"/>
    </row>
    <row r="62" spans="1:7" x14ac:dyDescent="0.3">
      <c r="A62" s="147"/>
      <c r="B62" s="147"/>
      <c r="C62" s="130"/>
      <c r="D62" s="130"/>
      <c r="E62" s="130"/>
      <c r="F62" s="130"/>
      <c r="G62" s="130"/>
    </row>
    <row r="63" spans="1:7" x14ac:dyDescent="0.3">
      <c r="A63" s="147"/>
      <c r="B63" s="147"/>
      <c r="C63" s="130"/>
      <c r="D63" s="130"/>
      <c r="E63" s="130"/>
      <c r="F63" s="130"/>
      <c r="G63" s="130"/>
    </row>
    <row r="64" spans="1:7" x14ac:dyDescent="0.3">
      <c r="A64" s="147"/>
      <c r="B64" s="147"/>
      <c r="C64" s="130"/>
      <c r="D64" s="130"/>
      <c r="E64" s="130"/>
      <c r="F64" s="130"/>
      <c r="G64" s="130"/>
    </row>
    <row r="66" spans="1:2" x14ac:dyDescent="0.3">
      <c r="A66" s="96"/>
      <c r="B66" s="96"/>
    </row>
    <row r="67" spans="1:2" ht="12" customHeight="1" x14ac:dyDescent="0.3"/>
    <row r="68" spans="1:2" x14ac:dyDescent="0.3">
      <c r="A68" s="148"/>
      <c r="B68" s="148"/>
    </row>
    <row r="70" spans="1:2" s="100" customFormat="1" x14ac:dyDescent="0.3">
      <c r="A70" s="91"/>
      <c r="B70" s="91"/>
    </row>
  </sheetData>
  <sheetProtection selectLockedCells="1" selectUnlockedCells="1"/>
  <mergeCells count="1">
    <mergeCell ref="A4:A5"/>
  </mergeCells>
  <printOptions horizontalCentered="1"/>
  <pageMargins left="0.7" right="0.7" top="0.75" bottom="0.75" header="0.3" footer="0.3"/>
  <pageSetup paperSize="9" scale="75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</sheetPr>
  <dimension ref="A1:H70"/>
  <sheetViews>
    <sheetView view="pageBreakPreview" zoomScale="70" zoomScaleSheetLayoutView="70" workbookViewId="0">
      <selection activeCell="C16" sqref="C16"/>
    </sheetView>
  </sheetViews>
  <sheetFormatPr defaultColWidth="11.44140625" defaultRowHeight="15.6" x14ac:dyDescent="0.3"/>
  <cols>
    <col min="1" max="1" width="15.44140625" style="91" customWidth="1"/>
    <col min="2" max="2" width="42.33203125" style="91" customWidth="1"/>
    <col min="3" max="6" width="9.44140625" style="100" customWidth="1"/>
    <col min="7" max="7" width="16.44140625" style="100" customWidth="1"/>
    <col min="8" max="8" width="11.44140625" style="91"/>
    <col min="9" max="9" width="14.33203125" style="91" bestFit="1" customWidth="1"/>
    <col min="10" max="16384" width="11.44140625" style="91"/>
  </cols>
  <sheetData>
    <row r="1" spans="1:8" s="336" customFormat="1" ht="21.75" customHeight="1" x14ac:dyDescent="0.35">
      <c r="A1" s="332" t="s">
        <v>147</v>
      </c>
      <c r="B1" s="333" t="s">
        <v>95</v>
      </c>
      <c r="C1" s="334"/>
      <c r="D1" s="334"/>
      <c r="E1" s="335"/>
      <c r="F1" s="335"/>
      <c r="G1" s="335"/>
    </row>
    <row r="2" spans="1:8" s="336" customFormat="1" ht="21.75" customHeight="1" x14ac:dyDescent="0.35">
      <c r="A2" s="337" t="s">
        <v>148</v>
      </c>
      <c r="B2" s="338" t="s">
        <v>96</v>
      </c>
      <c r="C2" s="334"/>
      <c r="D2" s="334"/>
      <c r="E2" s="339"/>
      <c r="F2" s="339"/>
      <c r="G2" s="339"/>
    </row>
    <row r="3" spans="1:8" s="336" customFormat="1" ht="21.75" customHeight="1" x14ac:dyDescent="0.35">
      <c r="A3" s="340"/>
      <c r="B3" s="340"/>
      <c r="C3" s="334"/>
      <c r="D3" s="334"/>
      <c r="E3" s="334"/>
      <c r="F3" s="392"/>
      <c r="G3" s="393" t="s">
        <v>205</v>
      </c>
    </row>
    <row r="4" spans="1:8" ht="30.75" customHeight="1" x14ac:dyDescent="0.3">
      <c r="A4" s="531" t="s">
        <v>149</v>
      </c>
      <c r="B4" s="384" t="s">
        <v>150</v>
      </c>
      <c r="C4" s="384" t="s">
        <v>33</v>
      </c>
      <c r="D4" s="384" t="s">
        <v>151</v>
      </c>
      <c r="E4" s="384" t="s">
        <v>152</v>
      </c>
      <c r="F4" s="384" t="s">
        <v>153</v>
      </c>
      <c r="G4" s="385" t="s">
        <v>154</v>
      </c>
    </row>
    <row r="5" spans="1:8" ht="30.75" customHeight="1" x14ac:dyDescent="0.3">
      <c r="A5" s="532"/>
      <c r="B5" s="386" t="s">
        <v>155</v>
      </c>
      <c r="C5" s="386" t="s">
        <v>35</v>
      </c>
      <c r="D5" s="386" t="s">
        <v>156</v>
      </c>
      <c r="E5" s="386" t="s">
        <v>157</v>
      </c>
      <c r="F5" s="386" t="s">
        <v>158</v>
      </c>
      <c r="G5" s="387" t="s">
        <v>159</v>
      </c>
    </row>
    <row r="6" spans="1:8" ht="7.5" customHeight="1" x14ac:dyDescent="0.3">
      <c r="A6" s="154"/>
      <c r="B6" s="154"/>
      <c r="C6" s="155"/>
      <c r="D6" s="155"/>
      <c r="E6" s="155"/>
      <c r="F6" s="155"/>
      <c r="G6" s="155"/>
    </row>
    <row r="7" spans="1:8" ht="21.75" customHeight="1" x14ac:dyDescent="0.3">
      <c r="A7" s="388" t="s">
        <v>160</v>
      </c>
      <c r="B7" s="156" t="s">
        <v>196</v>
      </c>
      <c r="C7" s="123"/>
      <c r="D7" s="123"/>
      <c r="E7" s="123"/>
      <c r="F7" s="123"/>
      <c r="G7" s="123"/>
    </row>
    <row r="8" spans="1:8" ht="21.75" customHeight="1" x14ac:dyDescent="0.3">
      <c r="A8" s="388"/>
      <c r="B8" s="157" t="s">
        <v>197</v>
      </c>
      <c r="C8" s="123">
        <v>419</v>
      </c>
      <c r="D8" s="123">
        <v>201</v>
      </c>
      <c r="E8" s="123">
        <v>218</v>
      </c>
      <c r="F8" s="163">
        <f>SUM(C8/$C$47*100)</f>
        <v>18.044788975021532</v>
      </c>
      <c r="G8" s="163">
        <f>SUM(C8/445400*100000)</f>
        <v>94.072743601257301</v>
      </c>
      <c r="H8" s="163"/>
    </row>
    <row r="9" spans="1:8" ht="7.5" customHeight="1" x14ac:dyDescent="0.3">
      <c r="A9" s="388"/>
      <c r="B9" s="157"/>
      <c r="C9" s="123"/>
      <c r="D9" s="123"/>
      <c r="E9" s="123"/>
      <c r="F9" s="123"/>
      <c r="G9" s="159"/>
    </row>
    <row r="10" spans="1:8" ht="21.75" customHeight="1" x14ac:dyDescent="0.3">
      <c r="A10" s="388" t="s">
        <v>161</v>
      </c>
      <c r="B10" s="156" t="s">
        <v>162</v>
      </c>
      <c r="C10" s="123"/>
      <c r="D10" s="161"/>
      <c r="E10" s="161"/>
      <c r="F10" s="158"/>
      <c r="G10" s="162"/>
    </row>
    <row r="11" spans="1:8" ht="21.75" customHeight="1" x14ac:dyDescent="0.35">
      <c r="A11" s="160" t="s">
        <v>163</v>
      </c>
      <c r="B11" s="156" t="s">
        <v>164</v>
      </c>
      <c r="C11" s="123"/>
      <c r="D11" s="123"/>
      <c r="E11" s="123"/>
      <c r="F11" s="123"/>
      <c r="G11" s="159"/>
    </row>
    <row r="12" spans="1:8" ht="21.75" customHeight="1" x14ac:dyDescent="0.3">
      <c r="A12" s="388"/>
      <c r="B12" s="157" t="s">
        <v>165</v>
      </c>
      <c r="C12" s="123">
        <f>SUM(D12:E12)</f>
        <v>384</v>
      </c>
      <c r="D12" s="123">
        <v>258</v>
      </c>
      <c r="E12" s="123">
        <v>126</v>
      </c>
      <c r="F12" s="163">
        <f>SUM(C12/$C$47*100)</f>
        <v>16.5374677002584</v>
      </c>
      <c r="G12" s="163">
        <f>SUM(C12/445400*100000)</f>
        <v>86.214638527166599</v>
      </c>
      <c r="H12" s="163"/>
    </row>
    <row r="13" spans="1:8" ht="21.75" customHeight="1" x14ac:dyDescent="0.3">
      <c r="A13" s="388"/>
      <c r="B13" s="157" t="s">
        <v>166</v>
      </c>
      <c r="C13" s="123"/>
      <c r="D13" s="123"/>
      <c r="E13" s="123"/>
      <c r="F13" s="123"/>
      <c r="G13" s="159"/>
    </row>
    <row r="14" spans="1:8" ht="7.5" customHeight="1" x14ac:dyDescent="0.3">
      <c r="A14" s="388"/>
      <c r="B14" s="157"/>
      <c r="C14" s="123"/>
      <c r="D14" s="161"/>
      <c r="E14" s="161"/>
      <c r="F14" s="123"/>
      <c r="G14" s="162"/>
    </row>
    <row r="15" spans="1:8" ht="21.75" customHeight="1" x14ac:dyDescent="0.3">
      <c r="A15" s="388" t="s">
        <v>167</v>
      </c>
      <c r="B15" s="156" t="s">
        <v>168</v>
      </c>
      <c r="C15" s="123"/>
      <c r="D15" s="123"/>
      <c r="E15" s="123"/>
      <c r="F15" s="123"/>
      <c r="G15" s="159"/>
    </row>
    <row r="16" spans="1:8" ht="21.75" customHeight="1" x14ac:dyDescent="0.3">
      <c r="A16" s="388"/>
      <c r="B16" s="157" t="s">
        <v>169</v>
      </c>
      <c r="C16" s="123">
        <f>SUM(D16:E16)</f>
        <v>230</v>
      </c>
      <c r="D16" s="123">
        <v>127</v>
      </c>
      <c r="E16" s="123">
        <v>103</v>
      </c>
      <c r="F16" s="163">
        <f>SUM(C16/$C$47*100)</f>
        <v>9.905254091300602</v>
      </c>
      <c r="G16" s="163">
        <f>SUM(C16/445400*100000)</f>
        <v>51.638976201167495</v>
      </c>
      <c r="H16" s="163"/>
    </row>
    <row r="17" spans="1:8" ht="7.5" customHeight="1" x14ac:dyDescent="0.3">
      <c r="A17" s="388"/>
      <c r="B17" s="157"/>
      <c r="C17" s="123"/>
      <c r="D17" s="123"/>
      <c r="E17" s="123"/>
      <c r="F17" s="123"/>
      <c r="G17" s="159"/>
    </row>
    <row r="18" spans="1:8" ht="21.75" customHeight="1" x14ac:dyDescent="0.3">
      <c r="A18" s="388" t="s">
        <v>170</v>
      </c>
      <c r="B18" s="156" t="s">
        <v>171</v>
      </c>
      <c r="C18" s="123"/>
      <c r="D18" s="161"/>
      <c r="E18" s="161"/>
      <c r="F18" s="123"/>
      <c r="G18" s="162"/>
    </row>
    <row r="19" spans="1:8" ht="21.75" customHeight="1" x14ac:dyDescent="0.3">
      <c r="A19" s="388"/>
      <c r="B19" s="157" t="s">
        <v>172</v>
      </c>
      <c r="C19" s="123">
        <f>SUM(D19:E19)</f>
        <v>184</v>
      </c>
      <c r="D19" s="123">
        <v>96</v>
      </c>
      <c r="E19" s="123">
        <v>88</v>
      </c>
      <c r="F19" s="163">
        <f>SUM(C19/$C$47*100)</f>
        <v>7.9242032730404821</v>
      </c>
      <c r="G19" s="163">
        <f>SUM(C19/445400*100000)</f>
        <v>41.311180960933996</v>
      </c>
      <c r="H19" s="163"/>
    </row>
    <row r="20" spans="1:8" ht="7.5" customHeight="1" x14ac:dyDescent="0.3">
      <c r="A20" s="388"/>
      <c r="B20" s="157"/>
      <c r="C20" s="123"/>
      <c r="D20" s="123"/>
      <c r="E20" s="123"/>
      <c r="F20" s="123"/>
      <c r="G20" s="163"/>
    </row>
    <row r="21" spans="1:8" ht="21.75" customHeight="1" x14ac:dyDescent="0.3">
      <c r="A21" s="388" t="s">
        <v>173</v>
      </c>
      <c r="B21" s="156" t="s">
        <v>174</v>
      </c>
      <c r="C21" s="123"/>
      <c r="D21" s="123"/>
      <c r="E21" s="123"/>
      <c r="F21" s="158"/>
      <c r="G21" s="159"/>
    </row>
    <row r="22" spans="1:8" ht="21.75" customHeight="1" x14ac:dyDescent="0.3">
      <c r="B22" s="157" t="s">
        <v>175</v>
      </c>
      <c r="C22" s="123">
        <f>SUM(D22:E22)</f>
        <v>87</v>
      </c>
      <c r="D22" s="161">
        <v>42</v>
      </c>
      <c r="E22" s="161">
        <v>45</v>
      </c>
      <c r="F22" s="163">
        <f>SUM(C22/$C$47*100)</f>
        <v>3.7467700258397936</v>
      </c>
      <c r="G22" s="163">
        <f>SUM(C22/445400*100000)</f>
        <v>19.53300404131118</v>
      </c>
      <c r="H22" s="163"/>
    </row>
    <row r="23" spans="1:8" ht="8.25" customHeight="1" x14ac:dyDescent="0.3">
      <c r="A23" s="389"/>
      <c r="B23" s="156"/>
      <c r="C23" s="123"/>
      <c r="D23" s="161"/>
      <c r="E23" s="161"/>
      <c r="F23" s="123"/>
      <c r="G23" s="162"/>
    </row>
    <row r="24" spans="1:8" ht="21.75" customHeight="1" x14ac:dyDescent="0.35">
      <c r="A24" s="390" t="s">
        <v>178</v>
      </c>
      <c r="B24" s="389" t="s">
        <v>179</v>
      </c>
      <c r="C24" s="123"/>
      <c r="D24" s="123"/>
      <c r="E24" s="123"/>
      <c r="F24" s="158"/>
      <c r="G24" s="159"/>
    </row>
    <row r="25" spans="1:8" ht="21.75" customHeight="1" x14ac:dyDescent="0.3">
      <c r="A25" s="164"/>
      <c r="B25" s="391" t="s">
        <v>180</v>
      </c>
      <c r="C25" s="123">
        <f>SUM(D25:E25)</f>
        <v>80</v>
      </c>
      <c r="D25" s="123">
        <v>42</v>
      </c>
      <c r="E25" s="123">
        <v>38</v>
      </c>
      <c r="F25" s="163">
        <f>SUM(C25/$C$47*100)</f>
        <v>3.4453057708871664</v>
      </c>
      <c r="G25" s="163">
        <f>SUM(C25/445400*100000)</f>
        <v>17.961383026493039</v>
      </c>
      <c r="H25" s="163"/>
    </row>
    <row r="26" spans="1:8" ht="8.25" customHeight="1" x14ac:dyDescent="0.3">
      <c r="A26" s="389"/>
      <c r="B26" s="156"/>
      <c r="C26" s="123"/>
      <c r="D26" s="161"/>
      <c r="E26" s="161"/>
      <c r="F26" s="123"/>
      <c r="G26" s="162"/>
    </row>
    <row r="27" spans="1:8" ht="21.75" customHeight="1" x14ac:dyDescent="0.35">
      <c r="A27" s="390" t="s">
        <v>203</v>
      </c>
      <c r="B27" s="389" t="s">
        <v>204</v>
      </c>
      <c r="C27" s="123"/>
      <c r="D27" s="123"/>
      <c r="E27" s="123"/>
      <c r="F27" s="158"/>
      <c r="G27" s="159"/>
    </row>
    <row r="28" spans="1:8" ht="21.75" customHeight="1" x14ac:dyDescent="0.3">
      <c r="A28" s="164"/>
      <c r="B28" s="391" t="s">
        <v>204</v>
      </c>
      <c r="C28" s="123">
        <f>SUM(D28:E28)</f>
        <v>59</v>
      </c>
      <c r="D28" s="123">
        <v>32</v>
      </c>
      <c r="E28" s="123">
        <v>27</v>
      </c>
      <c r="F28" s="163">
        <f>SUM(C28/$C$47*100)</f>
        <v>2.5409130060292853</v>
      </c>
      <c r="G28" s="163">
        <f>SUM(C28/445400*100000)</f>
        <v>13.246519982038617</v>
      </c>
      <c r="H28" s="163"/>
    </row>
    <row r="29" spans="1:8" ht="8.25" customHeight="1" x14ac:dyDescent="0.3">
      <c r="A29" s="389"/>
      <c r="B29" s="156"/>
      <c r="C29" s="123"/>
      <c r="D29" s="161"/>
      <c r="E29" s="161"/>
      <c r="F29" s="123"/>
      <c r="G29" s="162"/>
    </row>
    <row r="30" spans="1:8" ht="21" customHeight="1" x14ac:dyDescent="0.3">
      <c r="A30" s="388" t="s">
        <v>181</v>
      </c>
      <c r="B30" s="156" t="s">
        <v>182</v>
      </c>
      <c r="C30" s="123"/>
      <c r="D30" s="123"/>
      <c r="E30" s="123"/>
      <c r="F30" s="163"/>
      <c r="G30" s="159"/>
    </row>
    <row r="31" spans="1:8" ht="21" customHeight="1" x14ac:dyDescent="0.35">
      <c r="A31" s="388"/>
      <c r="B31" s="156" t="s">
        <v>183</v>
      </c>
      <c r="C31" s="178">
        <f>SUM(D31:E31)</f>
        <v>48</v>
      </c>
      <c r="D31" s="123">
        <v>28</v>
      </c>
      <c r="E31" s="123">
        <v>20</v>
      </c>
      <c r="F31" s="163">
        <f>SUM(C31/$C$47*100)</f>
        <v>2.0671834625323</v>
      </c>
      <c r="G31" s="163">
        <f>SUM(C31/445400*100000)</f>
        <v>10.776829815895825</v>
      </c>
    </row>
    <row r="32" spans="1:8" ht="21" customHeight="1" x14ac:dyDescent="0.3">
      <c r="A32" s="389"/>
      <c r="B32" s="157" t="s">
        <v>184</v>
      </c>
      <c r="C32" s="123"/>
      <c r="F32" s="158"/>
      <c r="H32" s="163"/>
    </row>
    <row r="33" spans="1:8" ht="21" customHeight="1" x14ac:dyDescent="0.3">
      <c r="A33" s="388"/>
      <c r="B33" s="157" t="s">
        <v>185</v>
      </c>
      <c r="C33" s="123"/>
      <c r="D33" s="123"/>
      <c r="E33" s="123"/>
      <c r="F33" s="123"/>
      <c r="G33" s="159"/>
    </row>
    <row r="34" spans="1:8" ht="8.25" customHeight="1" x14ac:dyDescent="0.3">
      <c r="A34" s="388"/>
      <c r="B34" s="157"/>
      <c r="C34" s="123"/>
      <c r="D34" s="123"/>
      <c r="E34" s="123"/>
      <c r="F34" s="123"/>
      <c r="G34" s="159"/>
    </row>
    <row r="35" spans="1:8" ht="21" customHeight="1" x14ac:dyDescent="0.3">
      <c r="A35" s="388" t="s">
        <v>176</v>
      </c>
      <c r="B35" s="156" t="s">
        <v>195</v>
      </c>
      <c r="C35" s="123"/>
      <c r="D35" s="123"/>
      <c r="E35" s="123"/>
      <c r="F35" s="123"/>
      <c r="G35" s="159"/>
    </row>
    <row r="36" spans="1:8" ht="21" customHeight="1" x14ac:dyDescent="0.3">
      <c r="A36" s="388"/>
      <c r="B36" s="157" t="s">
        <v>177</v>
      </c>
      <c r="C36" s="123">
        <f>SUM(D36:E36)</f>
        <v>45</v>
      </c>
      <c r="D36" s="123">
        <v>27</v>
      </c>
      <c r="E36" s="123">
        <v>18</v>
      </c>
      <c r="F36" s="163">
        <f>SUM(C36/$C$47*100)</f>
        <v>1.9379844961240309</v>
      </c>
      <c r="G36" s="163">
        <f>SUM(C36/445400*100000)</f>
        <v>10.103277952402335</v>
      </c>
      <c r="H36" s="163"/>
    </row>
    <row r="37" spans="1:8" ht="7.5" customHeight="1" x14ac:dyDescent="0.3">
      <c r="A37" s="388"/>
      <c r="B37" s="157"/>
      <c r="C37" s="123"/>
      <c r="D37" s="123"/>
      <c r="E37" s="123"/>
      <c r="F37" s="158"/>
      <c r="G37" s="163"/>
      <c r="H37" s="163"/>
    </row>
    <row r="38" spans="1:8" ht="21.75" customHeight="1" x14ac:dyDescent="0.3">
      <c r="A38" s="388" t="s">
        <v>186</v>
      </c>
      <c r="B38" s="180" t="s">
        <v>187</v>
      </c>
      <c r="C38" s="133"/>
      <c r="D38" s="133"/>
      <c r="E38" s="133"/>
      <c r="F38" s="158"/>
      <c r="G38" s="181"/>
    </row>
    <row r="39" spans="1:8" ht="21.75" customHeight="1" x14ac:dyDescent="0.3">
      <c r="A39" s="388"/>
      <c r="B39" s="180" t="s">
        <v>188</v>
      </c>
      <c r="C39" s="133">
        <f>SUM(D39:E39)</f>
        <v>42</v>
      </c>
      <c r="D39" s="133">
        <v>22</v>
      </c>
      <c r="E39" s="133">
        <v>20</v>
      </c>
      <c r="F39" s="163">
        <f>SUM(C39/$C$47*100)</f>
        <v>1.8087855297157622</v>
      </c>
      <c r="G39" s="163">
        <f>SUM(C39/445400*100000)</f>
        <v>9.4297260889088452</v>
      </c>
    </row>
    <row r="40" spans="1:8" ht="21.75" customHeight="1" x14ac:dyDescent="0.35">
      <c r="A40" s="390"/>
      <c r="B40" s="391" t="s">
        <v>189</v>
      </c>
      <c r="C40" s="133"/>
      <c r="D40" s="133"/>
      <c r="E40" s="133"/>
      <c r="F40" s="133"/>
      <c r="G40" s="181"/>
      <c r="H40" s="163"/>
    </row>
    <row r="41" spans="1:8" ht="21.75" customHeight="1" x14ac:dyDescent="0.3">
      <c r="A41" s="388"/>
      <c r="B41" s="391" t="s">
        <v>190</v>
      </c>
      <c r="C41" s="133"/>
      <c r="D41" s="133"/>
      <c r="E41" s="133"/>
      <c r="F41" s="133"/>
      <c r="G41" s="182"/>
    </row>
    <row r="42" spans="1:8" ht="7.5" customHeight="1" x14ac:dyDescent="0.3">
      <c r="A42" s="388"/>
      <c r="B42" s="156"/>
      <c r="C42" s="123"/>
      <c r="D42" s="123"/>
      <c r="E42" s="123"/>
      <c r="F42" s="161"/>
      <c r="G42" s="159"/>
    </row>
    <row r="43" spans="1:8" ht="21.75" customHeight="1" x14ac:dyDescent="0.3">
      <c r="A43" s="164"/>
      <c r="B43" s="391" t="s">
        <v>191</v>
      </c>
      <c r="C43" s="165"/>
      <c r="D43" s="165"/>
      <c r="E43" s="165"/>
      <c r="F43" s="165"/>
      <c r="G43" s="159"/>
    </row>
    <row r="44" spans="1:8" ht="21.75" customHeight="1" x14ac:dyDescent="0.3">
      <c r="A44" s="166"/>
      <c r="B44" s="156" t="s">
        <v>192</v>
      </c>
      <c r="C44" s="123">
        <f>SUM(D44:E44)</f>
        <v>744</v>
      </c>
      <c r="D44" s="187">
        <v>444</v>
      </c>
      <c r="E44" s="187">
        <v>300</v>
      </c>
      <c r="F44" s="163">
        <f>SUM(C44/$C$47*100)</f>
        <v>32.041343669250644</v>
      </c>
      <c r="G44" s="163">
        <f>SUM(C44/445400*100000)</f>
        <v>167.04086214638528</v>
      </c>
    </row>
    <row r="45" spans="1:8" ht="7.5" customHeight="1" x14ac:dyDescent="0.35">
      <c r="A45" s="160"/>
      <c r="B45" s="167"/>
      <c r="C45" s="165"/>
      <c r="D45" s="165"/>
      <c r="E45" s="165"/>
      <c r="F45" s="165"/>
      <c r="G45" s="159"/>
    </row>
    <row r="46" spans="1:8" ht="7.5" customHeight="1" x14ac:dyDescent="0.35">
      <c r="A46" s="168"/>
      <c r="B46" s="169"/>
      <c r="C46" s="170"/>
      <c r="D46" s="170"/>
      <c r="E46" s="170"/>
      <c r="F46" s="170"/>
      <c r="G46" s="177"/>
    </row>
    <row r="47" spans="1:8" ht="16.5" customHeight="1" x14ac:dyDescent="0.35">
      <c r="A47" s="171" t="s">
        <v>33</v>
      </c>
      <c r="B47" s="172"/>
      <c r="C47" s="126">
        <f>SUM(C8:C44)</f>
        <v>2322</v>
      </c>
      <c r="D47" s="127">
        <f>SUM(D8:D44)</f>
        <v>1319</v>
      </c>
      <c r="E47" s="127">
        <f>SUM(E8:E44)</f>
        <v>1003</v>
      </c>
      <c r="F47" s="126">
        <f>SUM(F6:F44)</f>
        <v>100</v>
      </c>
      <c r="G47" s="173">
        <f>SUM(C47/445400*100000)</f>
        <v>521.32914234396048</v>
      </c>
      <c r="H47" s="163"/>
    </row>
    <row r="48" spans="1:8" ht="17.25" customHeight="1" x14ac:dyDescent="0.35">
      <c r="A48" s="174" t="s">
        <v>35</v>
      </c>
      <c r="B48" s="175"/>
      <c r="C48" s="160"/>
      <c r="D48" s="160"/>
      <c r="E48" s="160"/>
      <c r="F48" s="160"/>
      <c r="G48" s="160"/>
    </row>
    <row r="49" spans="1:7" ht="7.5" customHeight="1" x14ac:dyDescent="0.3">
      <c r="A49" s="176"/>
      <c r="B49" s="176"/>
      <c r="C49" s="128"/>
      <c r="D49" s="128"/>
      <c r="E49" s="128"/>
      <c r="F49" s="128"/>
      <c r="G49" s="128"/>
    </row>
    <row r="50" spans="1:7" ht="17.25" customHeight="1" x14ac:dyDescent="0.3">
      <c r="A50" s="147"/>
      <c r="B50" s="147"/>
      <c r="C50" s="130"/>
      <c r="D50" s="130"/>
      <c r="E50" s="130"/>
      <c r="F50" s="130"/>
      <c r="G50" s="130"/>
    </row>
    <row r="51" spans="1:7" ht="17.25" customHeight="1" x14ac:dyDescent="0.3">
      <c r="A51" s="147"/>
      <c r="B51" s="147"/>
      <c r="C51" s="91"/>
      <c r="D51" s="91"/>
      <c r="E51" s="91"/>
      <c r="F51" s="91"/>
      <c r="G51" s="368" t="s">
        <v>193</v>
      </c>
    </row>
    <row r="52" spans="1:7" ht="17.25" customHeight="1" x14ac:dyDescent="0.3">
      <c r="A52" s="147"/>
      <c r="B52" s="147"/>
      <c r="C52" s="130"/>
      <c r="D52" s="130"/>
      <c r="E52" s="130"/>
      <c r="F52" s="130"/>
      <c r="G52" s="369" t="s">
        <v>194</v>
      </c>
    </row>
    <row r="53" spans="1:7" ht="17.25" customHeight="1" x14ac:dyDescent="0.3">
      <c r="A53" s="147"/>
      <c r="B53" s="147"/>
      <c r="C53" s="130"/>
      <c r="D53" s="130"/>
      <c r="E53" s="130"/>
      <c r="F53" s="130"/>
      <c r="G53" s="130"/>
    </row>
    <row r="54" spans="1:7" ht="17.25" customHeight="1" x14ac:dyDescent="0.3">
      <c r="A54" s="147"/>
      <c r="B54" s="147"/>
      <c r="C54" s="91"/>
      <c r="D54" s="91"/>
      <c r="E54" s="91"/>
      <c r="F54" s="91"/>
      <c r="G54" s="368"/>
    </row>
    <row r="55" spans="1:7" ht="17.25" customHeight="1" x14ac:dyDescent="0.3">
      <c r="A55" s="147"/>
      <c r="B55" s="147"/>
      <c r="C55" s="185"/>
      <c r="D55" s="185"/>
      <c r="E55" s="185"/>
      <c r="F55" s="186"/>
      <c r="G55" s="394"/>
    </row>
    <row r="56" spans="1:7" ht="15" customHeight="1" x14ac:dyDescent="0.3">
      <c r="A56" s="147"/>
      <c r="B56" s="147"/>
      <c r="C56" s="130"/>
      <c r="D56" s="130"/>
      <c r="E56" s="130"/>
      <c r="F56" s="130"/>
      <c r="G56" s="130"/>
    </row>
    <row r="57" spans="1:7" ht="15" customHeight="1" x14ac:dyDescent="0.3">
      <c r="A57" s="147"/>
      <c r="B57" s="147"/>
      <c r="C57" s="130"/>
      <c r="D57" s="130"/>
      <c r="E57" s="130"/>
      <c r="F57" s="130"/>
      <c r="G57" s="130"/>
    </row>
    <row r="58" spans="1:7" x14ac:dyDescent="0.3">
      <c r="A58" s="147"/>
      <c r="B58" s="147"/>
      <c r="C58" s="130"/>
      <c r="D58" s="130"/>
      <c r="E58" s="130"/>
      <c r="F58" s="130"/>
      <c r="G58" s="130"/>
    </row>
    <row r="59" spans="1:7" x14ac:dyDescent="0.3">
      <c r="A59" s="147"/>
      <c r="B59" s="147"/>
      <c r="C59" s="130"/>
      <c r="D59" s="130"/>
      <c r="E59" s="130"/>
      <c r="F59" s="130"/>
      <c r="G59" s="130"/>
    </row>
    <row r="60" spans="1:7" x14ac:dyDescent="0.3">
      <c r="A60" s="147"/>
      <c r="B60" s="147"/>
      <c r="C60" s="130"/>
      <c r="D60" s="130"/>
      <c r="E60" s="130"/>
      <c r="F60" s="130"/>
      <c r="G60" s="130"/>
    </row>
    <row r="61" spans="1:7" x14ac:dyDescent="0.3">
      <c r="A61" s="147"/>
      <c r="B61" s="147"/>
      <c r="C61" s="130"/>
      <c r="D61" s="130"/>
      <c r="E61" s="130"/>
      <c r="F61" s="130"/>
      <c r="G61" s="130"/>
    </row>
    <row r="62" spans="1:7" x14ac:dyDescent="0.3">
      <c r="A62" s="147"/>
      <c r="B62" s="147"/>
      <c r="C62" s="130"/>
      <c r="D62" s="130"/>
      <c r="E62" s="130"/>
      <c r="F62" s="130"/>
      <c r="G62" s="130"/>
    </row>
    <row r="63" spans="1:7" ht="17.399999999999999" x14ac:dyDescent="0.3">
      <c r="A63" s="163"/>
      <c r="C63" s="91"/>
      <c r="D63" s="91"/>
      <c r="E63" s="91"/>
      <c r="F63" s="130"/>
      <c r="G63" s="130"/>
    </row>
    <row r="64" spans="1:7" x14ac:dyDescent="0.3">
      <c r="A64" s="147"/>
      <c r="B64" s="147"/>
      <c r="C64" s="130"/>
      <c r="D64" s="130"/>
      <c r="E64" s="130"/>
      <c r="F64" s="130"/>
      <c r="G64" s="130"/>
    </row>
    <row r="66" spans="1:2" x14ac:dyDescent="0.3">
      <c r="A66" s="96"/>
      <c r="B66" s="96"/>
    </row>
    <row r="67" spans="1:2" ht="12" customHeight="1" x14ac:dyDescent="0.3"/>
    <row r="68" spans="1:2" x14ac:dyDescent="0.3">
      <c r="A68" s="148"/>
      <c r="B68" s="148"/>
    </row>
    <row r="70" spans="1:2" s="100" customFormat="1" x14ac:dyDescent="0.3">
      <c r="A70" s="91"/>
      <c r="B70" s="91"/>
    </row>
  </sheetData>
  <sheetProtection selectLockedCells="1" selectUnlockedCells="1"/>
  <mergeCells count="1">
    <mergeCell ref="A4:A5"/>
  </mergeCells>
  <printOptions horizontalCentered="1"/>
  <pageMargins left="0.7" right="0.7" top="0.75" bottom="0.75" header="0.3" footer="0.3"/>
  <pageSetup paperSize="9" scale="75" firstPageNumber="5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59999389629810485"/>
  </sheetPr>
  <dimension ref="A1:H71"/>
  <sheetViews>
    <sheetView view="pageBreakPreview" topLeftCell="A4" zoomScale="70" zoomScaleNormal="90" zoomScaleSheetLayoutView="70" workbookViewId="0">
      <selection activeCell="I36" sqref="I36"/>
    </sheetView>
  </sheetViews>
  <sheetFormatPr defaultColWidth="11.44140625" defaultRowHeight="15.6" x14ac:dyDescent="0.3"/>
  <cols>
    <col min="1" max="1" width="15.44140625" style="91" customWidth="1"/>
    <col min="2" max="2" width="42.33203125" style="91" customWidth="1"/>
    <col min="3" max="6" width="9.44140625" style="100" customWidth="1"/>
    <col min="7" max="7" width="16.44140625" style="100" customWidth="1"/>
    <col min="8" max="8" width="11.44140625" style="91"/>
    <col min="9" max="9" width="14.33203125" style="91" bestFit="1" customWidth="1"/>
    <col min="10" max="16384" width="11.44140625" style="91"/>
  </cols>
  <sheetData>
    <row r="1" spans="1:8" s="336" customFormat="1" ht="21.75" customHeight="1" x14ac:dyDescent="0.35">
      <c r="A1" s="409" t="s">
        <v>147</v>
      </c>
      <c r="B1" s="333" t="s">
        <v>95</v>
      </c>
      <c r="C1" s="334"/>
      <c r="D1" s="334"/>
      <c r="E1" s="335"/>
      <c r="F1" s="335"/>
      <c r="G1" s="335"/>
    </row>
    <row r="2" spans="1:8" s="336" customFormat="1" ht="21.75" customHeight="1" x14ac:dyDescent="0.35">
      <c r="A2" s="410" t="s">
        <v>148</v>
      </c>
      <c r="B2" s="338" t="s">
        <v>96</v>
      </c>
      <c r="C2" s="334"/>
      <c r="D2" s="334"/>
      <c r="E2" s="339"/>
      <c r="F2" s="339"/>
      <c r="G2" s="339"/>
    </row>
    <row r="3" spans="1:8" s="336" customFormat="1" ht="21.75" customHeight="1" x14ac:dyDescent="0.35">
      <c r="A3" s="340"/>
      <c r="B3" s="340"/>
      <c r="C3" s="334"/>
      <c r="D3" s="334"/>
      <c r="E3" s="334"/>
      <c r="F3" s="392"/>
      <c r="G3" s="393" t="s">
        <v>353</v>
      </c>
    </row>
    <row r="4" spans="1:8" ht="30.75" customHeight="1" x14ac:dyDescent="0.3">
      <c r="A4" s="531" t="s">
        <v>149</v>
      </c>
      <c r="B4" s="384" t="s">
        <v>150</v>
      </c>
      <c r="C4" s="384" t="s">
        <v>33</v>
      </c>
      <c r="D4" s="384" t="s">
        <v>151</v>
      </c>
      <c r="E4" s="384" t="s">
        <v>152</v>
      </c>
      <c r="F4" s="384" t="s">
        <v>153</v>
      </c>
      <c r="G4" s="385" t="s">
        <v>154</v>
      </c>
    </row>
    <row r="5" spans="1:8" ht="30.75" customHeight="1" x14ac:dyDescent="0.3">
      <c r="A5" s="532"/>
      <c r="B5" s="386" t="s">
        <v>155</v>
      </c>
      <c r="C5" s="386" t="s">
        <v>35</v>
      </c>
      <c r="D5" s="386" t="s">
        <v>156</v>
      </c>
      <c r="E5" s="386" t="s">
        <v>157</v>
      </c>
      <c r="F5" s="386" t="s">
        <v>158</v>
      </c>
      <c r="G5" s="387" t="s">
        <v>159</v>
      </c>
    </row>
    <row r="6" spans="1:8" ht="7.5" customHeight="1" x14ac:dyDescent="0.3">
      <c r="A6" s="154"/>
      <c r="B6" s="154"/>
      <c r="C6" s="155"/>
      <c r="D6" s="155"/>
      <c r="E6" s="155"/>
      <c r="F6" s="155"/>
      <c r="G6" s="155"/>
    </row>
    <row r="7" spans="1:8" ht="21.75" customHeight="1" x14ac:dyDescent="0.3">
      <c r="A7" s="388" t="s">
        <v>160</v>
      </c>
      <c r="B7" s="156" t="s">
        <v>196</v>
      </c>
      <c r="C7" s="123"/>
      <c r="D7" s="123"/>
      <c r="E7" s="123"/>
      <c r="F7" s="123"/>
      <c r="G7" s="123"/>
    </row>
    <row r="8" spans="1:8" ht="21.75" customHeight="1" x14ac:dyDescent="0.3">
      <c r="A8" s="388"/>
      <c r="B8" s="157" t="s">
        <v>197</v>
      </c>
      <c r="C8" s="123">
        <f>SUM(D8:E8)</f>
        <v>372</v>
      </c>
      <c r="D8" s="123">
        <v>179</v>
      </c>
      <c r="E8" s="123">
        <v>193</v>
      </c>
      <c r="F8" s="163">
        <f>SUM(C8/$C$48*100)</f>
        <v>18.572141787319023</v>
      </c>
      <c r="G8" s="163">
        <f>SUM(C8/450500*100000)</f>
        <v>82.574916759156494</v>
      </c>
      <c r="H8" s="163"/>
    </row>
    <row r="9" spans="1:8" ht="7.5" customHeight="1" x14ac:dyDescent="0.3">
      <c r="A9" s="388"/>
      <c r="B9" s="157"/>
      <c r="C9" s="123"/>
      <c r="D9" s="123"/>
      <c r="E9" s="123"/>
      <c r="F9" s="123"/>
      <c r="G9" s="159"/>
    </row>
    <row r="10" spans="1:8" ht="21.75" customHeight="1" x14ac:dyDescent="0.3">
      <c r="A10" s="388" t="s">
        <v>161</v>
      </c>
      <c r="B10" s="156" t="s">
        <v>162</v>
      </c>
      <c r="C10" s="123"/>
      <c r="D10" s="161"/>
      <c r="E10" s="161"/>
      <c r="F10" s="158"/>
      <c r="G10" s="162"/>
    </row>
    <row r="11" spans="1:8" ht="21.75" customHeight="1" x14ac:dyDescent="0.35">
      <c r="A11" s="160" t="s">
        <v>163</v>
      </c>
      <c r="B11" s="156" t="s">
        <v>164</v>
      </c>
      <c r="C11" s="123"/>
      <c r="D11" s="123"/>
      <c r="E11" s="123"/>
      <c r="F11" s="123"/>
      <c r="G11" s="159"/>
    </row>
    <row r="12" spans="1:8" ht="21.75" customHeight="1" x14ac:dyDescent="0.3">
      <c r="A12" s="388"/>
      <c r="B12" s="157" t="s">
        <v>165</v>
      </c>
      <c r="C12" s="123">
        <f>SUM(D12:E12)</f>
        <v>304</v>
      </c>
      <c r="D12" s="123">
        <v>207</v>
      </c>
      <c r="E12" s="123">
        <v>97</v>
      </c>
      <c r="F12" s="163">
        <f>SUM(C12/$C$48*100)</f>
        <v>15.177234148776837</v>
      </c>
      <c r="G12" s="163">
        <f>SUM(C12/450500*100000)</f>
        <v>67.480577136514981</v>
      </c>
      <c r="H12" s="163"/>
    </row>
    <row r="13" spans="1:8" ht="21.75" customHeight="1" x14ac:dyDescent="0.3">
      <c r="A13" s="388"/>
      <c r="B13" s="157" t="s">
        <v>166</v>
      </c>
      <c r="C13" s="123"/>
      <c r="D13" s="123"/>
      <c r="E13" s="123"/>
      <c r="F13" s="123"/>
      <c r="G13" s="159"/>
    </row>
    <row r="14" spans="1:8" ht="7.5" customHeight="1" x14ac:dyDescent="0.3">
      <c r="A14" s="388"/>
      <c r="B14" s="157"/>
      <c r="C14" s="123"/>
      <c r="D14" s="161"/>
      <c r="E14" s="161"/>
      <c r="F14" s="123"/>
      <c r="G14" s="162"/>
    </row>
    <row r="15" spans="1:8" ht="21.75" customHeight="1" x14ac:dyDescent="0.3">
      <c r="A15" s="388" t="s">
        <v>170</v>
      </c>
      <c r="B15" s="156" t="s">
        <v>171</v>
      </c>
      <c r="C15" s="123"/>
      <c r="D15" s="161"/>
      <c r="E15" s="161"/>
      <c r="F15" s="123"/>
      <c r="G15" s="162"/>
    </row>
    <row r="16" spans="1:8" ht="21.75" customHeight="1" x14ac:dyDescent="0.3">
      <c r="A16" s="388"/>
      <c r="B16" s="157" t="s">
        <v>172</v>
      </c>
      <c r="C16" s="123">
        <f>SUM(D16:E16)</f>
        <v>163</v>
      </c>
      <c r="D16" s="123">
        <v>87</v>
      </c>
      <c r="E16" s="123">
        <v>76</v>
      </c>
      <c r="F16" s="163">
        <f>SUM(C16/$C$48*100)</f>
        <v>8.1377933100349473</v>
      </c>
      <c r="G16" s="163">
        <f>SUM(C16/450500*100000)</f>
        <v>36.18201997780244</v>
      </c>
      <c r="H16" s="163"/>
    </row>
    <row r="17" spans="1:8" ht="6" customHeight="1" x14ac:dyDescent="0.3">
      <c r="A17" s="388"/>
      <c r="B17" s="157"/>
      <c r="C17" s="123"/>
      <c r="D17" s="123"/>
      <c r="E17" s="123"/>
      <c r="F17" s="163"/>
      <c r="G17" s="163"/>
      <c r="H17" s="163"/>
    </row>
    <row r="18" spans="1:8" ht="21.75" customHeight="1" x14ac:dyDescent="0.3">
      <c r="A18" s="388" t="s">
        <v>167</v>
      </c>
      <c r="B18" s="156" t="s">
        <v>168</v>
      </c>
      <c r="C18" s="123"/>
      <c r="D18" s="123"/>
      <c r="E18" s="123"/>
      <c r="F18" s="123"/>
      <c r="G18" s="159"/>
    </row>
    <row r="19" spans="1:8" ht="21.75" customHeight="1" x14ac:dyDescent="0.3">
      <c r="A19" s="388"/>
      <c r="B19" s="157" t="s">
        <v>169</v>
      </c>
      <c r="C19" s="123">
        <f>SUM(D19:E19)</f>
        <v>154</v>
      </c>
      <c r="D19" s="123">
        <v>82</v>
      </c>
      <c r="E19" s="123">
        <v>72</v>
      </c>
      <c r="F19" s="163">
        <f>SUM(C19/$C$48*100)</f>
        <v>7.6884672990514229</v>
      </c>
      <c r="G19" s="163">
        <f>SUM(C19/450500*100000)</f>
        <v>34.184239733629305</v>
      </c>
      <c r="H19" s="163"/>
    </row>
    <row r="20" spans="1:8" ht="8.25" customHeight="1" x14ac:dyDescent="0.3">
      <c r="A20" s="389"/>
      <c r="B20" s="156"/>
      <c r="C20" s="123"/>
      <c r="D20" s="161"/>
      <c r="E20" s="161"/>
      <c r="F20" s="123"/>
      <c r="G20" s="162"/>
    </row>
    <row r="21" spans="1:8" ht="21.75" customHeight="1" x14ac:dyDescent="0.35">
      <c r="A21" s="390" t="s">
        <v>178</v>
      </c>
      <c r="B21" s="389" t="s">
        <v>179</v>
      </c>
      <c r="C21" s="123"/>
      <c r="D21" s="123"/>
      <c r="E21" s="123"/>
      <c r="F21" s="158"/>
      <c r="G21" s="159"/>
    </row>
    <row r="22" spans="1:8" ht="21.75" customHeight="1" x14ac:dyDescent="0.3">
      <c r="A22" s="164"/>
      <c r="B22" s="391" t="s">
        <v>180</v>
      </c>
      <c r="C22" s="123">
        <f>SUM(D22:E22)</f>
        <v>86</v>
      </c>
      <c r="D22" s="123">
        <v>39</v>
      </c>
      <c r="E22" s="123">
        <v>47</v>
      </c>
      <c r="F22" s="163">
        <f>SUM(C22/$C$48*100)</f>
        <v>4.2935596605092368</v>
      </c>
      <c r="G22" s="163">
        <f>SUM(C22/450500*100000)</f>
        <v>19.089900110987791</v>
      </c>
      <c r="H22" s="163"/>
    </row>
    <row r="23" spans="1:8" ht="7.5" customHeight="1" x14ac:dyDescent="0.3">
      <c r="A23" s="388"/>
      <c r="B23" s="157"/>
      <c r="C23" s="123"/>
      <c r="D23" s="123"/>
      <c r="E23" s="123"/>
      <c r="F23" s="123"/>
      <c r="G23" s="163"/>
    </row>
    <row r="24" spans="1:8" ht="21.75" customHeight="1" x14ac:dyDescent="0.3">
      <c r="A24" s="388" t="s">
        <v>173</v>
      </c>
      <c r="B24" s="156" t="s">
        <v>174</v>
      </c>
      <c r="C24" s="123"/>
      <c r="D24" s="123"/>
      <c r="E24" s="123"/>
      <c r="F24" s="158"/>
      <c r="G24" s="159"/>
    </row>
    <row r="25" spans="1:8" ht="21.75" customHeight="1" x14ac:dyDescent="0.3">
      <c r="B25" s="157" t="s">
        <v>175</v>
      </c>
      <c r="C25" s="123">
        <f>SUM(D25:E25)</f>
        <v>65</v>
      </c>
      <c r="D25" s="161">
        <v>37</v>
      </c>
      <c r="E25" s="161">
        <v>28</v>
      </c>
      <c r="F25" s="163">
        <f>SUM(C25/$C$48*100)</f>
        <v>3.2451323015476783</v>
      </c>
      <c r="G25" s="163">
        <f>SUM(C25/450500*100000)</f>
        <v>14.428412874583797</v>
      </c>
      <c r="H25" s="163"/>
    </row>
    <row r="26" spans="1:8" ht="8.25" customHeight="1" x14ac:dyDescent="0.3">
      <c r="A26" s="389"/>
      <c r="B26" s="156"/>
      <c r="C26" s="123"/>
      <c r="D26" s="161"/>
      <c r="E26" s="161"/>
      <c r="F26" s="123"/>
      <c r="G26" s="162"/>
    </row>
    <row r="27" spans="1:8" ht="21" customHeight="1" x14ac:dyDescent="0.3">
      <c r="A27" s="388" t="s">
        <v>176</v>
      </c>
      <c r="B27" s="156" t="s">
        <v>195</v>
      </c>
      <c r="C27" s="123"/>
      <c r="D27" s="123"/>
      <c r="E27" s="123"/>
      <c r="F27" s="123"/>
      <c r="G27" s="159"/>
    </row>
    <row r="28" spans="1:8" ht="21" customHeight="1" x14ac:dyDescent="0.3">
      <c r="A28" s="388"/>
      <c r="B28" s="157" t="s">
        <v>177</v>
      </c>
      <c r="C28" s="123">
        <f>SUM(D28:E28)</f>
        <v>56</v>
      </c>
      <c r="D28" s="123">
        <v>29</v>
      </c>
      <c r="E28" s="123">
        <v>27</v>
      </c>
      <c r="F28" s="163">
        <f>SUM(C28/$C$48*100)</f>
        <v>2.7958062905641534</v>
      </c>
      <c r="G28" s="163">
        <f>SUM(C28/450500*100000)</f>
        <v>12.430632630410654</v>
      </c>
      <c r="H28" s="163"/>
    </row>
    <row r="29" spans="1:8" ht="8.25" customHeight="1" x14ac:dyDescent="0.3">
      <c r="A29" s="389"/>
      <c r="B29" s="156"/>
      <c r="C29" s="123"/>
      <c r="D29" s="161"/>
      <c r="E29" s="161"/>
      <c r="F29" s="123"/>
      <c r="G29" s="162"/>
    </row>
    <row r="30" spans="1:8" ht="21" customHeight="1" x14ac:dyDescent="0.3">
      <c r="A30" s="388" t="s">
        <v>181</v>
      </c>
      <c r="B30" s="156" t="s">
        <v>182</v>
      </c>
      <c r="C30" s="123"/>
      <c r="D30" s="123"/>
      <c r="E30" s="123"/>
      <c r="F30" s="163"/>
      <c r="G30" s="159"/>
    </row>
    <row r="31" spans="1:8" ht="21" customHeight="1" x14ac:dyDescent="0.3">
      <c r="A31" s="388"/>
      <c r="B31" s="156" t="s">
        <v>183</v>
      </c>
      <c r="C31" s="123">
        <f>SUM(D31:E31)</f>
        <v>32</v>
      </c>
      <c r="D31" s="123">
        <v>17</v>
      </c>
      <c r="E31" s="123">
        <v>15</v>
      </c>
      <c r="F31" s="163">
        <f>SUM(C31/$C$48*100)</f>
        <v>1.597603594608088</v>
      </c>
      <c r="G31" s="163">
        <f>SUM(C31/450500*100000)</f>
        <v>7.1032186459489459</v>
      </c>
    </row>
    <row r="32" spans="1:8" ht="21" customHeight="1" x14ac:dyDescent="0.3">
      <c r="A32" s="389"/>
      <c r="B32" s="157" t="s">
        <v>184</v>
      </c>
      <c r="C32" s="123"/>
      <c r="F32" s="158"/>
      <c r="H32" s="163"/>
    </row>
    <row r="33" spans="1:8" ht="21" customHeight="1" x14ac:dyDescent="0.3">
      <c r="A33" s="388"/>
      <c r="B33" s="157" t="s">
        <v>185</v>
      </c>
      <c r="C33" s="123"/>
      <c r="D33" s="123"/>
      <c r="E33" s="123"/>
      <c r="F33" s="123"/>
      <c r="G33" s="159"/>
    </row>
    <row r="34" spans="1:8" ht="8.25" customHeight="1" x14ac:dyDescent="0.3">
      <c r="A34" s="388"/>
      <c r="B34" s="157"/>
      <c r="C34" s="123"/>
      <c r="D34" s="123"/>
      <c r="E34" s="123"/>
      <c r="F34" s="123"/>
      <c r="G34" s="159"/>
    </row>
    <row r="35" spans="1:8" ht="21" customHeight="1" x14ac:dyDescent="0.3">
      <c r="A35" s="418" t="s">
        <v>355</v>
      </c>
      <c r="B35" s="413" t="s">
        <v>356</v>
      </c>
      <c r="C35" s="411"/>
      <c r="D35" s="411"/>
      <c r="E35" s="411"/>
      <c r="F35" s="123"/>
      <c r="G35" s="159"/>
    </row>
    <row r="36" spans="1:8" s="417" customFormat="1" ht="21" customHeight="1" x14ac:dyDescent="0.3">
      <c r="A36" s="416"/>
      <c r="B36" s="413" t="s">
        <v>357</v>
      </c>
      <c r="C36" s="123">
        <f>SUM(D36:E36)</f>
        <v>28</v>
      </c>
      <c r="D36" s="412">
        <v>12</v>
      </c>
      <c r="E36" s="412">
        <v>16</v>
      </c>
      <c r="F36" s="163">
        <f>SUM(C36/$C$48*100)</f>
        <v>1.3979031452820767</v>
      </c>
      <c r="G36" s="163">
        <f>SUM(C36/450500*100000)</f>
        <v>6.2153163152053272</v>
      </c>
    </row>
    <row r="37" spans="1:8" ht="21" customHeight="1" x14ac:dyDescent="0.3">
      <c r="A37" s="414"/>
      <c r="B37" s="415" t="s">
        <v>358</v>
      </c>
      <c r="C37" s="411"/>
      <c r="D37" s="411"/>
      <c r="E37" s="411"/>
      <c r="F37" s="163"/>
      <c r="G37" s="163"/>
      <c r="H37" s="163"/>
    </row>
    <row r="38" spans="1:8" ht="7.5" customHeight="1" x14ac:dyDescent="0.3">
      <c r="A38" s="388"/>
      <c r="B38" s="157"/>
      <c r="C38" s="123"/>
      <c r="D38" s="123"/>
      <c r="E38" s="123"/>
      <c r="F38" s="158"/>
      <c r="G38" s="163"/>
      <c r="H38" s="163"/>
    </row>
    <row r="39" spans="1:8" ht="21.75" customHeight="1" x14ac:dyDescent="0.3">
      <c r="A39" s="388" t="s">
        <v>359</v>
      </c>
      <c r="B39" s="180" t="s">
        <v>360</v>
      </c>
      <c r="C39" s="133"/>
      <c r="D39" s="133"/>
      <c r="E39" s="133"/>
      <c r="F39" s="158"/>
      <c r="G39" s="181"/>
    </row>
    <row r="40" spans="1:8" ht="21.75" customHeight="1" x14ac:dyDescent="0.3">
      <c r="A40" s="388"/>
      <c r="B40" s="180" t="s">
        <v>361</v>
      </c>
      <c r="C40" s="123">
        <f>SUM(D40:E40)</f>
        <v>25</v>
      </c>
      <c r="D40" s="133">
        <v>9</v>
      </c>
      <c r="E40" s="133">
        <v>16</v>
      </c>
      <c r="F40" s="163">
        <f>SUM(C40/$C$48*100)</f>
        <v>1.2481278082875686</v>
      </c>
      <c r="G40" s="163">
        <f>SUM(C40/450500*100000)</f>
        <v>5.5493895671476139</v>
      </c>
    </row>
    <row r="41" spans="1:8" ht="21.75" customHeight="1" x14ac:dyDescent="0.35">
      <c r="A41" s="390"/>
      <c r="B41" s="391" t="s">
        <v>362</v>
      </c>
      <c r="C41" s="133"/>
      <c r="D41" s="133"/>
      <c r="E41" s="133"/>
      <c r="F41" s="133"/>
      <c r="G41" s="181"/>
      <c r="H41" s="163"/>
    </row>
    <row r="42" spans="1:8" ht="21.75" customHeight="1" x14ac:dyDescent="0.3">
      <c r="A42" s="388"/>
      <c r="B42" s="391" t="s">
        <v>363</v>
      </c>
      <c r="C42" s="133"/>
      <c r="D42" s="133"/>
      <c r="E42" s="133"/>
      <c r="F42" s="133"/>
      <c r="G42" s="182"/>
    </row>
    <row r="43" spans="1:8" ht="7.5" customHeight="1" x14ac:dyDescent="0.3">
      <c r="A43" s="388"/>
      <c r="B43" s="156"/>
      <c r="C43" s="123"/>
      <c r="D43" s="123"/>
      <c r="E43" s="123"/>
      <c r="F43" s="161"/>
      <c r="G43" s="159"/>
    </row>
    <row r="44" spans="1:8" ht="21.75" customHeight="1" x14ac:dyDescent="0.3">
      <c r="A44" s="164"/>
      <c r="B44" s="391" t="s">
        <v>191</v>
      </c>
      <c r="C44" s="165"/>
      <c r="D44" s="165"/>
      <c r="E44" s="165"/>
      <c r="F44" s="165"/>
      <c r="G44" s="159"/>
    </row>
    <row r="45" spans="1:8" ht="21.75" customHeight="1" x14ac:dyDescent="0.3">
      <c r="A45" s="166"/>
      <c r="B45" s="156" t="s">
        <v>192</v>
      </c>
      <c r="C45" s="123">
        <f>SUM(D45:E45)</f>
        <v>718</v>
      </c>
      <c r="D45" s="535">
        <v>369</v>
      </c>
      <c r="E45" s="535">
        <v>349</v>
      </c>
      <c r="F45" s="163">
        <f>SUM(C45/$C$48*100)</f>
        <v>35.846230654018974</v>
      </c>
      <c r="G45" s="163">
        <f>SUM(C45/450500*100000)</f>
        <v>159.37846836847947</v>
      </c>
    </row>
    <row r="46" spans="1:8" ht="7.5" customHeight="1" x14ac:dyDescent="0.35">
      <c r="A46" s="160"/>
      <c r="B46" s="167"/>
      <c r="C46" s="165"/>
      <c r="D46" s="165"/>
      <c r="E46" s="165"/>
      <c r="F46" s="165"/>
      <c r="G46" s="159"/>
    </row>
    <row r="47" spans="1:8" ht="7.5" customHeight="1" x14ac:dyDescent="0.35">
      <c r="A47" s="168"/>
      <c r="B47" s="169"/>
      <c r="C47" s="170"/>
      <c r="D47" s="170"/>
      <c r="E47" s="170"/>
      <c r="F47" s="170"/>
      <c r="G47" s="177"/>
    </row>
    <row r="48" spans="1:8" ht="16.5" customHeight="1" x14ac:dyDescent="0.35">
      <c r="A48" s="171" t="s">
        <v>33</v>
      </c>
      <c r="B48" s="172"/>
      <c r="C48" s="126">
        <f>SUM(C8:C45)</f>
        <v>2003</v>
      </c>
      <c r="D48" s="127">
        <f>SUM(D8:D45)</f>
        <v>1067</v>
      </c>
      <c r="E48" s="127">
        <f>SUM(E8:E45)</f>
        <v>936</v>
      </c>
      <c r="F48" s="173">
        <f>SUM(F6:F45)</f>
        <v>100</v>
      </c>
      <c r="G48" s="173">
        <f>SUM(C48/450500*100000)</f>
        <v>444.61709211986681</v>
      </c>
      <c r="H48" s="163"/>
    </row>
    <row r="49" spans="1:7" ht="17.25" customHeight="1" x14ac:dyDescent="0.35">
      <c r="A49" s="174" t="s">
        <v>35</v>
      </c>
      <c r="B49" s="175"/>
      <c r="C49" s="160"/>
      <c r="D49" s="160"/>
      <c r="E49" s="160"/>
      <c r="F49" s="160"/>
      <c r="G49" s="160"/>
    </row>
    <row r="50" spans="1:7" ht="7.5" customHeight="1" x14ac:dyDescent="0.3">
      <c r="A50" s="176"/>
      <c r="B50" s="176"/>
      <c r="C50" s="128"/>
      <c r="D50" s="128"/>
      <c r="E50" s="128"/>
      <c r="F50" s="128"/>
      <c r="G50" s="128"/>
    </row>
    <row r="51" spans="1:7" ht="17.25" customHeight="1" x14ac:dyDescent="0.3">
      <c r="A51" s="147"/>
      <c r="B51" s="147"/>
      <c r="C51" s="130"/>
      <c r="D51" s="130"/>
      <c r="E51" s="130"/>
      <c r="F51" s="130"/>
      <c r="G51" s="130"/>
    </row>
    <row r="52" spans="1:7" ht="17.25" customHeight="1" x14ac:dyDescent="0.3">
      <c r="A52" s="147"/>
      <c r="B52" s="147"/>
      <c r="C52" s="91"/>
      <c r="D52" s="91"/>
      <c r="E52" s="91"/>
      <c r="F52" s="91"/>
      <c r="G52" s="368" t="s">
        <v>193</v>
      </c>
    </row>
    <row r="53" spans="1:7" ht="17.25" customHeight="1" x14ac:dyDescent="0.3">
      <c r="A53" s="147"/>
      <c r="B53" s="147"/>
      <c r="C53" s="130"/>
      <c r="D53" s="130"/>
      <c r="E53" s="130"/>
      <c r="F53" s="130"/>
      <c r="G53" s="369" t="s">
        <v>194</v>
      </c>
    </row>
    <row r="54" spans="1:7" ht="17.25" customHeight="1" x14ac:dyDescent="0.3">
      <c r="A54" s="147"/>
      <c r="B54" s="147"/>
      <c r="C54" s="130"/>
      <c r="D54" s="130"/>
      <c r="E54" s="130"/>
      <c r="F54" s="130"/>
      <c r="G54" s="130"/>
    </row>
    <row r="55" spans="1:7" ht="17.25" customHeight="1" x14ac:dyDescent="0.3">
      <c r="A55" s="147"/>
      <c r="B55" s="147"/>
      <c r="C55" s="91"/>
      <c r="D55" s="91"/>
      <c r="E55" s="91"/>
      <c r="F55" s="91"/>
      <c r="G55" s="368"/>
    </row>
    <row r="56" spans="1:7" ht="17.25" customHeight="1" x14ac:dyDescent="0.3">
      <c r="A56" s="147"/>
      <c r="B56" s="147"/>
      <c r="C56" s="185"/>
      <c r="D56" s="185"/>
      <c r="E56" s="185"/>
      <c r="F56" s="186"/>
      <c r="G56" s="394"/>
    </row>
    <row r="57" spans="1:7" ht="15" customHeight="1" x14ac:dyDescent="0.3">
      <c r="A57" s="147"/>
      <c r="B57" s="147"/>
      <c r="C57" s="130"/>
      <c r="D57" s="130"/>
      <c r="E57" s="130"/>
      <c r="F57" s="130"/>
      <c r="G57" s="130"/>
    </row>
    <row r="58" spans="1:7" ht="15" customHeight="1" x14ac:dyDescent="0.3">
      <c r="A58" s="147"/>
      <c r="B58" s="147"/>
      <c r="C58" s="130"/>
      <c r="D58" s="130"/>
      <c r="E58" s="130"/>
      <c r="F58" s="130"/>
      <c r="G58" s="130"/>
    </row>
    <row r="59" spans="1:7" x14ac:dyDescent="0.3">
      <c r="A59" s="147"/>
      <c r="B59" s="147"/>
      <c r="C59" s="130"/>
      <c r="D59" s="130"/>
      <c r="E59" s="130"/>
      <c r="F59" s="130"/>
      <c r="G59" s="130"/>
    </row>
    <row r="60" spans="1:7" x14ac:dyDescent="0.3">
      <c r="A60" s="147"/>
      <c r="B60" s="147"/>
      <c r="C60" s="130"/>
      <c r="D60" s="130"/>
      <c r="E60" s="130"/>
      <c r="F60" s="130"/>
      <c r="G60" s="130"/>
    </row>
    <row r="61" spans="1:7" x14ac:dyDescent="0.3">
      <c r="A61" s="147"/>
      <c r="B61" s="147"/>
      <c r="C61" s="130"/>
      <c r="D61" s="130"/>
      <c r="E61" s="130"/>
      <c r="F61" s="130"/>
      <c r="G61" s="130"/>
    </row>
    <row r="62" spans="1:7" x14ac:dyDescent="0.3">
      <c r="A62" s="147"/>
      <c r="B62" s="147"/>
      <c r="C62" s="130"/>
      <c r="D62" s="130"/>
      <c r="E62" s="130"/>
      <c r="F62" s="130"/>
      <c r="G62" s="130"/>
    </row>
    <row r="63" spans="1:7" x14ac:dyDescent="0.3">
      <c r="A63" s="147"/>
      <c r="B63" s="147"/>
      <c r="C63" s="130"/>
      <c r="D63" s="130"/>
      <c r="E63" s="130"/>
      <c r="F63" s="130"/>
      <c r="G63" s="130"/>
    </row>
    <row r="64" spans="1:7" ht="17.399999999999999" x14ac:dyDescent="0.3">
      <c r="A64" s="163"/>
      <c r="C64" s="91"/>
      <c r="D64" s="91"/>
      <c r="E64" s="91"/>
      <c r="F64" s="130"/>
      <c r="G64" s="130"/>
    </row>
    <row r="65" spans="1:7" x14ac:dyDescent="0.3">
      <c r="A65" s="147"/>
      <c r="B65" s="147"/>
      <c r="C65" s="130"/>
      <c r="D65" s="130"/>
      <c r="E65" s="130"/>
      <c r="F65" s="130"/>
      <c r="G65" s="130"/>
    </row>
    <row r="67" spans="1:7" x14ac:dyDescent="0.3">
      <c r="A67" s="96"/>
      <c r="B67" s="96"/>
    </row>
    <row r="68" spans="1:7" ht="12" customHeight="1" x14ac:dyDescent="0.3"/>
    <row r="69" spans="1:7" x14ac:dyDescent="0.3">
      <c r="A69" s="148"/>
      <c r="B69" s="148"/>
    </row>
    <row r="71" spans="1:7" s="100" customFormat="1" x14ac:dyDescent="0.3">
      <c r="A71" s="91"/>
      <c r="B71" s="91"/>
    </row>
  </sheetData>
  <mergeCells count="1">
    <mergeCell ref="A4:A5"/>
  </mergeCells>
  <pageMargins left="0.7" right="0.7" top="0.75" bottom="0.75" header="0.3" footer="0.3"/>
  <pageSetup scale="8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3EA2-9530-4153-87C7-8BFFB314B57F}">
  <sheetPr>
    <tabColor theme="7" tint="0.59999389629810485"/>
  </sheetPr>
  <dimension ref="A1:H71"/>
  <sheetViews>
    <sheetView view="pageBreakPreview" topLeftCell="A7" zoomScale="70" zoomScaleNormal="90" zoomScaleSheetLayoutView="70" workbookViewId="0">
      <selection activeCell="K31" sqref="K31"/>
    </sheetView>
  </sheetViews>
  <sheetFormatPr defaultColWidth="11.44140625" defaultRowHeight="15.6" x14ac:dyDescent="0.3"/>
  <cols>
    <col min="1" max="1" width="15.44140625" style="91" customWidth="1"/>
    <col min="2" max="2" width="42.33203125" style="91" customWidth="1"/>
    <col min="3" max="6" width="9.44140625" style="100" customWidth="1"/>
    <col min="7" max="7" width="16.44140625" style="100" customWidth="1"/>
    <col min="8" max="8" width="11.44140625" style="91"/>
    <col min="9" max="9" width="14.33203125" style="91" bestFit="1" customWidth="1"/>
    <col min="10" max="16384" width="11.44140625" style="91"/>
  </cols>
  <sheetData>
    <row r="1" spans="1:8" s="336" customFormat="1" ht="21.75" customHeight="1" x14ac:dyDescent="0.35">
      <c r="A1" s="424" t="s">
        <v>147</v>
      </c>
      <c r="B1" s="333" t="s">
        <v>95</v>
      </c>
      <c r="C1" s="334"/>
      <c r="D1" s="334"/>
      <c r="E1" s="335"/>
      <c r="F1" s="335"/>
      <c r="G1" s="335"/>
    </row>
    <row r="2" spans="1:8" s="336" customFormat="1" ht="21.75" customHeight="1" x14ac:dyDescent="0.35">
      <c r="A2" s="425" t="s">
        <v>148</v>
      </c>
      <c r="B2" s="338" t="s">
        <v>96</v>
      </c>
      <c r="C2" s="334"/>
      <c r="D2" s="334"/>
      <c r="E2" s="339"/>
      <c r="F2" s="339"/>
      <c r="G2" s="339"/>
    </row>
    <row r="3" spans="1:8" s="336" customFormat="1" ht="21.75" customHeight="1" x14ac:dyDescent="0.35">
      <c r="A3" s="340"/>
      <c r="B3" s="340"/>
      <c r="C3" s="334"/>
      <c r="D3" s="334"/>
      <c r="E3" s="334"/>
      <c r="F3" s="392"/>
      <c r="G3" s="393" t="s">
        <v>374</v>
      </c>
    </row>
    <row r="4" spans="1:8" ht="30.75" customHeight="1" x14ac:dyDescent="0.3">
      <c r="A4" s="531" t="s">
        <v>149</v>
      </c>
      <c r="B4" s="384" t="s">
        <v>150</v>
      </c>
      <c r="C4" s="384" t="s">
        <v>33</v>
      </c>
      <c r="D4" s="384" t="s">
        <v>151</v>
      </c>
      <c r="E4" s="384" t="s">
        <v>152</v>
      </c>
      <c r="F4" s="384" t="s">
        <v>153</v>
      </c>
      <c r="G4" s="385" t="s">
        <v>154</v>
      </c>
    </row>
    <row r="5" spans="1:8" ht="30.75" customHeight="1" x14ac:dyDescent="0.3">
      <c r="A5" s="532"/>
      <c r="B5" s="386" t="s">
        <v>155</v>
      </c>
      <c r="C5" s="386" t="s">
        <v>35</v>
      </c>
      <c r="D5" s="386" t="s">
        <v>156</v>
      </c>
      <c r="E5" s="386" t="s">
        <v>157</v>
      </c>
      <c r="F5" s="386" t="s">
        <v>158</v>
      </c>
      <c r="G5" s="387" t="s">
        <v>159</v>
      </c>
    </row>
    <row r="6" spans="1:8" ht="7.5" customHeight="1" x14ac:dyDescent="0.3">
      <c r="A6" s="154"/>
      <c r="B6" s="154"/>
      <c r="C6" s="155"/>
      <c r="D6" s="155"/>
      <c r="E6" s="155"/>
      <c r="F6" s="155"/>
      <c r="G6" s="155"/>
    </row>
    <row r="7" spans="1:8" ht="21.75" customHeight="1" x14ac:dyDescent="0.3">
      <c r="A7" s="388" t="s">
        <v>160</v>
      </c>
      <c r="B7" s="156" t="s">
        <v>196</v>
      </c>
      <c r="C7" s="123"/>
      <c r="D7" s="123"/>
      <c r="E7" s="123"/>
      <c r="F7" s="123"/>
      <c r="G7" s="123"/>
    </row>
    <row r="8" spans="1:8" ht="21.75" customHeight="1" x14ac:dyDescent="0.3">
      <c r="A8" s="388"/>
      <c r="B8" s="157" t="s">
        <v>197</v>
      </c>
      <c r="C8" s="123">
        <v>405</v>
      </c>
      <c r="D8" s="123">
        <v>189</v>
      </c>
      <c r="E8" s="123">
        <v>216</v>
      </c>
      <c r="F8" s="163">
        <f>SUM(C8/$C$48*100)</f>
        <v>20.516717325227962</v>
      </c>
      <c r="G8" s="163">
        <f>SUM(C8/455500*100000)</f>
        <v>88.913282107574105</v>
      </c>
      <c r="H8" s="163"/>
    </row>
    <row r="9" spans="1:8" ht="7.5" customHeight="1" x14ac:dyDescent="0.3">
      <c r="A9" s="388"/>
      <c r="B9" s="157"/>
      <c r="C9" s="123"/>
      <c r="D9" s="123"/>
      <c r="E9" s="123"/>
      <c r="F9" s="123"/>
      <c r="G9" s="159"/>
    </row>
    <row r="10" spans="1:8" ht="21.75" customHeight="1" x14ac:dyDescent="0.3">
      <c r="A10" s="388" t="s">
        <v>161</v>
      </c>
      <c r="B10" s="156" t="s">
        <v>162</v>
      </c>
      <c r="C10" s="123"/>
      <c r="D10" s="161"/>
      <c r="E10" s="161"/>
      <c r="F10" s="158"/>
      <c r="G10" s="162"/>
    </row>
    <row r="11" spans="1:8" ht="21.75" customHeight="1" x14ac:dyDescent="0.35">
      <c r="A11" s="160" t="s">
        <v>163</v>
      </c>
      <c r="B11" s="156" t="s">
        <v>164</v>
      </c>
      <c r="C11" s="123"/>
      <c r="D11" s="123"/>
      <c r="E11" s="123"/>
      <c r="F11" s="123"/>
      <c r="G11" s="159"/>
    </row>
    <row r="12" spans="1:8" ht="21.75" customHeight="1" x14ac:dyDescent="0.3">
      <c r="A12" s="388"/>
      <c r="B12" s="157" t="s">
        <v>165</v>
      </c>
      <c r="C12" s="123">
        <v>301</v>
      </c>
      <c r="D12" s="123">
        <v>196</v>
      </c>
      <c r="E12" s="123">
        <v>105</v>
      </c>
      <c r="F12" s="163">
        <f>SUM(C12/$C$48*100)</f>
        <v>15.24822695035461</v>
      </c>
      <c r="G12" s="163">
        <f>SUM(C12/455500*100000)</f>
        <v>66.081229418221724</v>
      </c>
      <c r="H12" s="163"/>
    </row>
    <row r="13" spans="1:8" ht="21.75" customHeight="1" x14ac:dyDescent="0.3">
      <c r="A13" s="388"/>
      <c r="B13" s="157" t="s">
        <v>166</v>
      </c>
      <c r="C13" s="123"/>
      <c r="D13" s="123"/>
      <c r="E13" s="123"/>
      <c r="F13" s="123"/>
      <c r="G13" s="159"/>
    </row>
    <row r="14" spans="1:8" ht="7.5" customHeight="1" x14ac:dyDescent="0.3">
      <c r="A14" s="388"/>
      <c r="B14" s="157"/>
      <c r="C14" s="123"/>
      <c r="D14" s="161"/>
      <c r="E14" s="161"/>
      <c r="F14" s="123"/>
      <c r="G14" s="162"/>
    </row>
    <row r="15" spans="1:8" ht="21.75" customHeight="1" x14ac:dyDescent="0.3">
      <c r="A15" s="388" t="s">
        <v>170</v>
      </c>
      <c r="B15" s="156" t="s">
        <v>171</v>
      </c>
      <c r="C15" s="123"/>
      <c r="D15" s="161"/>
      <c r="E15" s="161"/>
      <c r="F15" s="123"/>
      <c r="G15" s="162"/>
    </row>
    <row r="16" spans="1:8" ht="21.75" customHeight="1" x14ac:dyDescent="0.3">
      <c r="A16" s="388"/>
      <c r="B16" s="157" t="s">
        <v>172</v>
      </c>
      <c r="C16" s="123">
        <v>169</v>
      </c>
      <c r="D16" s="123">
        <v>110</v>
      </c>
      <c r="E16" s="123">
        <v>59</v>
      </c>
      <c r="F16" s="163">
        <f>SUM(C16/$C$48*100)</f>
        <v>8.5612968591692002</v>
      </c>
      <c r="G16" s="163">
        <f>SUM(C16/455500*100000)</f>
        <v>37.102085620197585</v>
      </c>
      <c r="H16" s="163"/>
    </row>
    <row r="17" spans="1:8" ht="6" customHeight="1" x14ac:dyDescent="0.3">
      <c r="A17" s="388"/>
      <c r="B17" s="157"/>
      <c r="C17" s="123"/>
      <c r="D17" s="123"/>
      <c r="E17" s="123"/>
      <c r="F17" s="163"/>
      <c r="G17" s="163"/>
      <c r="H17" s="163"/>
    </row>
    <row r="18" spans="1:8" ht="21.75" customHeight="1" x14ac:dyDescent="0.3">
      <c r="A18" s="388" t="s">
        <v>167</v>
      </c>
      <c r="B18" s="156" t="s">
        <v>168</v>
      </c>
      <c r="C18" s="123"/>
      <c r="D18" s="123"/>
      <c r="E18" s="123"/>
      <c r="F18" s="123"/>
      <c r="G18" s="159"/>
    </row>
    <row r="19" spans="1:8" ht="21.75" customHeight="1" x14ac:dyDescent="0.3">
      <c r="A19" s="388"/>
      <c r="B19" s="157" t="s">
        <v>169</v>
      </c>
      <c r="C19" s="123">
        <v>165</v>
      </c>
      <c r="D19" s="123">
        <v>95</v>
      </c>
      <c r="E19" s="123">
        <v>70</v>
      </c>
      <c r="F19" s="163">
        <f>SUM(C19/$C$48*100)</f>
        <v>8.3586626139817621</v>
      </c>
      <c r="G19" s="163">
        <f>SUM(C19/455500*100000)</f>
        <v>36.223929747530185</v>
      </c>
      <c r="H19" s="163"/>
    </row>
    <row r="20" spans="1:8" ht="8.25" customHeight="1" x14ac:dyDescent="0.3">
      <c r="A20" s="389"/>
      <c r="B20" s="156"/>
      <c r="C20" s="123"/>
      <c r="D20" s="161"/>
      <c r="E20" s="161"/>
      <c r="F20" s="123"/>
      <c r="G20" s="162"/>
    </row>
    <row r="21" spans="1:8" ht="21.75" customHeight="1" x14ac:dyDescent="0.3">
      <c r="A21" s="388" t="s">
        <v>173</v>
      </c>
      <c r="B21" s="156" t="s">
        <v>174</v>
      </c>
      <c r="C21" s="123"/>
      <c r="D21" s="123"/>
      <c r="E21" s="123"/>
      <c r="F21" s="158"/>
      <c r="G21" s="159"/>
    </row>
    <row r="22" spans="1:8" ht="21.75" customHeight="1" x14ac:dyDescent="0.3">
      <c r="B22" s="157" t="s">
        <v>175</v>
      </c>
      <c r="C22" s="123">
        <v>78</v>
      </c>
      <c r="D22" s="161">
        <v>37</v>
      </c>
      <c r="E22" s="161">
        <v>41</v>
      </c>
      <c r="F22" s="163">
        <f>SUM(C22/$C$48*100)</f>
        <v>3.9513677811550152</v>
      </c>
      <c r="G22" s="163">
        <f>SUM(C22/455500*100000)</f>
        <v>17.124039517014271</v>
      </c>
      <c r="H22" s="163"/>
    </row>
    <row r="23" spans="1:8" ht="8.25" customHeight="1" x14ac:dyDescent="0.3">
      <c r="A23" s="389"/>
      <c r="B23" s="156"/>
      <c r="C23" s="123"/>
      <c r="D23" s="161"/>
      <c r="E23" s="161"/>
      <c r="F23" s="123"/>
      <c r="G23" s="162"/>
    </row>
    <row r="24" spans="1:8" ht="21.75" customHeight="1" x14ac:dyDescent="0.35">
      <c r="A24" s="390" t="s">
        <v>178</v>
      </c>
      <c r="B24" s="389" t="s">
        <v>179</v>
      </c>
      <c r="C24" s="123"/>
      <c r="D24" s="123"/>
      <c r="E24" s="123"/>
      <c r="F24" s="158"/>
      <c r="G24" s="159"/>
    </row>
    <row r="25" spans="1:8" ht="21.75" customHeight="1" x14ac:dyDescent="0.3">
      <c r="A25" s="164"/>
      <c r="B25" s="391" t="s">
        <v>180</v>
      </c>
      <c r="C25" s="123">
        <v>76</v>
      </c>
      <c r="D25" s="123">
        <v>42</v>
      </c>
      <c r="E25" s="123">
        <v>34</v>
      </c>
      <c r="F25" s="163">
        <f>SUM(C25/$C$48*100)</f>
        <v>3.850050658561297</v>
      </c>
      <c r="G25" s="163">
        <f>SUM(C25/455500*100000)</f>
        <v>16.684961580680568</v>
      </c>
      <c r="H25" s="163"/>
    </row>
    <row r="26" spans="1:8" ht="7.5" customHeight="1" x14ac:dyDescent="0.3">
      <c r="A26" s="388"/>
      <c r="B26" s="157"/>
      <c r="C26" s="123"/>
      <c r="D26" s="123"/>
      <c r="E26" s="123"/>
      <c r="F26" s="123"/>
      <c r="G26" s="163"/>
    </row>
    <row r="27" spans="1:8" ht="21" customHeight="1" x14ac:dyDescent="0.3">
      <c r="A27" s="388" t="s">
        <v>176</v>
      </c>
      <c r="B27" s="156" t="s">
        <v>195</v>
      </c>
      <c r="C27" s="123"/>
      <c r="D27" s="123"/>
      <c r="E27" s="123"/>
      <c r="F27" s="123"/>
      <c r="G27" s="159"/>
    </row>
    <row r="28" spans="1:8" ht="21" customHeight="1" x14ac:dyDescent="0.3">
      <c r="A28" s="388"/>
      <c r="B28" s="157" t="s">
        <v>177</v>
      </c>
      <c r="C28" s="123">
        <v>55</v>
      </c>
      <c r="D28" s="123">
        <v>31</v>
      </c>
      <c r="E28" s="123">
        <v>24</v>
      </c>
      <c r="F28" s="163">
        <f>SUM(C28/$C$48*100)</f>
        <v>2.7862208713272545</v>
      </c>
      <c r="G28" s="163">
        <f>SUM(C28/455500*100000)</f>
        <v>12.074643249176729</v>
      </c>
      <c r="H28" s="163"/>
    </row>
    <row r="29" spans="1:8" ht="8.25" customHeight="1" x14ac:dyDescent="0.3">
      <c r="A29" s="389"/>
      <c r="B29" s="156"/>
      <c r="C29" s="123"/>
      <c r="D29" s="161"/>
      <c r="E29" s="161"/>
      <c r="F29" s="123"/>
      <c r="G29" s="162"/>
    </row>
    <row r="30" spans="1:8" ht="21" customHeight="1" x14ac:dyDescent="0.3">
      <c r="A30" s="418" t="s">
        <v>355</v>
      </c>
      <c r="B30" s="413" t="s">
        <v>356</v>
      </c>
      <c r="C30" s="411"/>
      <c r="D30" s="411"/>
      <c r="E30" s="411"/>
      <c r="F30" s="123"/>
      <c r="G30" s="159"/>
    </row>
    <row r="31" spans="1:8" s="417" customFormat="1" ht="21" customHeight="1" x14ac:dyDescent="0.3">
      <c r="A31" s="416"/>
      <c r="B31" s="413" t="s">
        <v>357</v>
      </c>
      <c r="C31" s="412">
        <f>SUM(D31:E31)</f>
        <v>33</v>
      </c>
      <c r="D31" s="412">
        <v>11</v>
      </c>
      <c r="E31" s="412">
        <v>22</v>
      </c>
      <c r="F31" s="163">
        <f>SUM(C31/$C$48*100)</f>
        <v>1.6717325227963524</v>
      </c>
      <c r="G31" s="163">
        <f>SUM(C31/455500*100000)</f>
        <v>7.2447859495060376</v>
      </c>
    </row>
    <row r="32" spans="1:8" ht="21" customHeight="1" x14ac:dyDescent="0.3">
      <c r="A32" s="414"/>
      <c r="B32" s="415" t="s">
        <v>358</v>
      </c>
      <c r="C32" s="411"/>
      <c r="D32" s="411"/>
      <c r="E32" s="411"/>
      <c r="F32" s="163"/>
      <c r="G32" s="163"/>
      <c r="H32" s="163"/>
    </row>
    <row r="33" spans="1:8" ht="7.5" customHeight="1" x14ac:dyDescent="0.3">
      <c r="A33" s="388"/>
      <c r="B33" s="157"/>
      <c r="C33" s="123"/>
      <c r="D33" s="123"/>
      <c r="E33" s="123"/>
      <c r="F33" s="158"/>
      <c r="G33" s="163"/>
      <c r="H33" s="163"/>
    </row>
    <row r="34" spans="1:8" ht="21.75" customHeight="1" x14ac:dyDescent="0.3">
      <c r="A34" s="388" t="s">
        <v>186</v>
      </c>
      <c r="B34" s="180" t="s">
        <v>464</v>
      </c>
      <c r="C34" s="133"/>
      <c r="D34" s="133"/>
      <c r="E34" s="133"/>
      <c r="F34" s="158"/>
      <c r="G34" s="181"/>
    </row>
    <row r="35" spans="1:8" ht="21.75" customHeight="1" x14ac:dyDescent="0.3">
      <c r="A35" s="388"/>
      <c r="B35" s="180" t="s">
        <v>465</v>
      </c>
      <c r="C35" s="133">
        <v>32</v>
      </c>
      <c r="D35" s="133">
        <v>18</v>
      </c>
      <c r="E35" s="133">
        <v>14</v>
      </c>
      <c r="F35" s="163">
        <f>SUM(C35/$C$48*100)</f>
        <v>1.6210739614994936</v>
      </c>
      <c r="G35" s="163">
        <f>SUM(C35/455500*100000)</f>
        <v>7.0252469813391878</v>
      </c>
    </row>
    <row r="36" spans="1:8" ht="21.75" customHeight="1" x14ac:dyDescent="0.35">
      <c r="A36" s="390"/>
      <c r="B36" s="391" t="s">
        <v>466</v>
      </c>
      <c r="C36" s="133"/>
      <c r="D36" s="133"/>
      <c r="E36" s="133"/>
      <c r="F36" s="133"/>
      <c r="G36" s="181"/>
      <c r="H36" s="163"/>
    </row>
    <row r="37" spans="1:8" ht="21.75" customHeight="1" x14ac:dyDescent="0.3">
      <c r="A37" s="388"/>
      <c r="B37" s="391" t="s">
        <v>190</v>
      </c>
      <c r="C37" s="133"/>
      <c r="D37" s="133"/>
      <c r="E37" s="133"/>
      <c r="F37" s="133"/>
      <c r="G37" s="182"/>
    </row>
    <row r="38" spans="1:8" ht="7.5" customHeight="1" x14ac:dyDescent="0.3">
      <c r="A38" s="388"/>
      <c r="B38" s="156"/>
      <c r="C38" s="123"/>
      <c r="D38" s="123"/>
      <c r="E38" s="123"/>
      <c r="F38" s="161"/>
      <c r="G38" s="159"/>
    </row>
    <row r="39" spans="1:8" ht="21" customHeight="1" x14ac:dyDescent="0.3">
      <c r="A39" s="388" t="s">
        <v>181</v>
      </c>
      <c r="B39" s="156" t="s">
        <v>182</v>
      </c>
      <c r="C39" s="123"/>
      <c r="D39" s="123"/>
      <c r="E39" s="123"/>
      <c r="F39" s="163"/>
      <c r="G39" s="159"/>
    </row>
    <row r="40" spans="1:8" ht="21" customHeight="1" x14ac:dyDescent="0.35">
      <c r="A40" s="388"/>
      <c r="B40" s="156" t="s">
        <v>183</v>
      </c>
      <c r="C40" s="178">
        <v>28</v>
      </c>
      <c r="D40" s="123">
        <v>15</v>
      </c>
      <c r="E40" s="123">
        <v>13</v>
      </c>
      <c r="F40" s="163">
        <f>SUM(C40/$C$48*100)</f>
        <v>1.4184397163120568</v>
      </c>
      <c r="G40" s="163">
        <f>SUM(C40/455500*100000)</f>
        <v>6.1470911086717885</v>
      </c>
    </row>
    <row r="41" spans="1:8" ht="21" customHeight="1" x14ac:dyDescent="0.3">
      <c r="A41" s="389"/>
      <c r="B41" s="157" t="s">
        <v>184</v>
      </c>
      <c r="C41" s="123"/>
      <c r="F41" s="158"/>
      <c r="H41" s="163"/>
    </row>
    <row r="42" spans="1:8" ht="21" customHeight="1" x14ac:dyDescent="0.3">
      <c r="A42" s="388"/>
      <c r="B42" s="157" t="s">
        <v>185</v>
      </c>
      <c r="C42" s="123"/>
      <c r="D42" s="123"/>
      <c r="E42" s="123"/>
      <c r="F42" s="123"/>
      <c r="G42" s="159"/>
    </row>
    <row r="43" spans="1:8" ht="8.25" customHeight="1" x14ac:dyDescent="0.3">
      <c r="A43" s="388"/>
      <c r="B43" s="157"/>
      <c r="C43" s="123"/>
      <c r="D43" s="123"/>
      <c r="E43" s="123"/>
      <c r="F43" s="123"/>
      <c r="G43" s="159"/>
    </row>
    <row r="44" spans="1:8" ht="21.75" customHeight="1" x14ac:dyDescent="0.3">
      <c r="A44" s="164"/>
      <c r="B44" s="391" t="s">
        <v>191</v>
      </c>
      <c r="C44" s="165"/>
      <c r="D44" s="165"/>
      <c r="E44" s="165"/>
      <c r="F44" s="165"/>
      <c r="G44" s="159"/>
    </row>
    <row r="45" spans="1:8" ht="21.75" customHeight="1" x14ac:dyDescent="0.3">
      <c r="A45" s="166"/>
      <c r="B45" s="156" t="s">
        <v>192</v>
      </c>
      <c r="C45" s="412">
        <f>SUM(D45:E45)</f>
        <v>632</v>
      </c>
      <c r="D45" s="187">
        <v>385</v>
      </c>
      <c r="E45" s="187">
        <v>247</v>
      </c>
      <c r="F45" s="163">
        <f>SUM(C45/$C$48*100)</f>
        <v>32.016210739614998</v>
      </c>
      <c r="G45" s="163">
        <f>SUM(C45/455500*100000)</f>
        <v>138.74862788144895</v>
      </c>
    </row>
    <row r="46" spans="1:8" ht="7.5" customHeight="1" x14ac:dyDescent="0.35">
      <c r="A46" s="160"/>
      <c r="B46" s="167"/>
      <c r="C46" s="165"/>
      <c r="D46" s="165"/>
      <c r="E46" s="165"/>
      <c r="F46" s="165"/>
      <c r="G46" s="159"/>
    </row>
    <row r="47" spans="1:8" ht="7.5" customHeight="1" x14ac:dyDescent="0.35">
      <c r="A47" s="168"/>
      <c r="B47" s="169"/>
      <c r="C47" s="170"/>
      <c r="D47" s="170"/>
      <c r="E47" s="170"/>
      <c r="F47" s="170"/>
      <c r="G47" s="177"/>
    </row>
    <row r="48" spans="1:8" ht="16.5" customHeight="1" x14ac:dyDescent="0.35">
      <c r="A48" s="171" t="s">
        <v>33</v>
      </c>
      <c r="B48" s="172"/>
      <c r="C48" s="126">
        <f>SUM(C8:C45)</f>
        <v>1974</v>
      </c>
      <c r="D48" s="127">
        <f>SUM(D8:D45)</f>
        <v>1129</v>
      </c>
      <c r="E48" s="127">
        <f>SUM(E8:E45)</f>
        <v>845</v>
      </c>
      <c r="F48" s="173">
        <f>SUM(F6:F45)</f>
        <v>99.999999999999972</v>
      </c>
      <c r="G48" s="173">
        <f>SUM(C48/455500*100000)</f>
        <v>433.3699231613611</v>
      </c>
      <c r="H48" s="163"/>
    </row>
    <row r="49" spans="1:7" ht="17.25" customHeight="1" x14ac:dyDescent="0.35">
      <c r="A49" s="174" t="s">
        <v>35</v>
      </c>
      <c r="B49" s="175"/>
      <c r="C49" s="160"/>
      <c r="D49" s="160"/>
      <c r="E49" s="160"/>
      <c r="F49" s="160"/>
      <c r="G49" s="160"/>
    </row>
    <row r="50" spans="1:7" ht="7.5" customHeight="1" x14ac:dyDescent="0.3">
      <c r="A50" s="176"/>
      <c r="B50" s="176"/>
      <c r="C50" s="128"/>
      <c r="D50" s="128"/>
      <c r="E50" s="128"/>
      <c r="F50" s="128"/>
      <c r="G50" s="128"/>
    </row>
    <row r="51" spans="1:7" ht="17.25" customHeight="1" x14ac:dyDescent="0.3">
      <c r="A51" s="147"/>
      <c r="B51" s="147"/>
      <c r="C51" s="130"/>
      <c r="D51" s="130"/>
      <c r="E51" s="130"/>
      <c r="F51" s="130"/>
      <c r="G51" s="130"/>
    </row>
    <row r="52" spans="1:7" ht="17.25" customHeight="1" x14ac:dyDescent="0.3">
      <c r="A52" s="147"/>
      <c r="B52" s="147"/>
      <c r="C52" s="91"/>
      <c r="D52" s="91"/>
      <c r="E52" s="91"/>
      <c r="F52" s="91"/>
      <c r="G52" s="368" t="s">
        <v>193</v>
      </c>
    </row>
    <row r="53" spans="1:7" ht="17.25" customHeight="1" x14ac:dyDescent="0.3">
      <c r="A53" s="147"/>
      <c r="B53" s="147"/>
      <c r="C53" s="130"/>
      <c r="D53" s="130"/>
      <c r="E53" s="130"/>
      <c r="F53" s="130"/>
      <c r="G53" s="369" t="s">
        <v>194</v>
      </c>
    </row>
    <row r="54" spans="1:7" ht="17.25" customHeight="1" x14ac:dyDescent="0.3">
      <c r="A54" s="147"/>
      <c r="B54" s="147"/>
      <c r="C54" s="130"/>
      <c r="D54" s="130"/>
      <c r="E54" s="130"/>
      <c r="F54" s="130"/>
      <c r="G54" s="130"/>
    </row>
    <row r="55" spans="1:7" ht="17.25" customHeight="1" x14ac:dyDescent="0.3">
      <c r="A55" s="147"/>
      <c r="B55" s="147"/>
      <c r="C55" s="91"/>
      <c r="D55" s="91"/>
      <c r="E55" s="91"/>
      <c r="F55" s="91"/>
      <c r="G55" s="368"/>
    </row>
    <row r="56" spans="1:7" ht="17.25" customHeight="1" x14ac:dyDescent="0.3">
      <c r="A56" s="147"/>
      <c r="B56" s="147"/>
      <c r="C56" s="185"/>
      <c r="D56" s="185"/>
      <c r="E56" s="185"/>
      <c r="F56" s="186"/>
      <c r="G56" s="394"/>
    </row>
    <row r="57" spans="1:7" ht="15" customHeight="1" x14ac:dyDescent="0.3">
      <c r="A57" s="147"/>
      <c r="B57" s="147"/>
      <c r="C57" s="130"/>
      <c r="D57" s="130"/>
      <c r="E57" s="130"/>
      <c r="F57" s="130"/>
      <c r="G57" s="130"/>
    </row>
    <row r="58" spans="1:7" ht="15" customHeight="1" x14ac:dyDescent="0.3">
      <c r="A58" s="147"/>
      <c r="B58" s="147"/>
      <c r="C58" s="130"/>
      <c r="D58" s="130"/>
      <c r="E58" s="130"/>
      <c r="F58" s="130"/>
      <c r="G58" s="130"/>
    </row>
    <row r="59" spans="1:7" x14ac:dyDescent="0.3">
      <c r="A59" s="147"/>
      <c r="B59" s="147"/>
      <c r="C59" s="130"/>
      <c r="D59" s="130"/>
      <c r="E59" s="130"/>
      <c r="F59" s="130"/>
      <c r="G59" s="130"/>
    </row>
    <row r="60" spans="1:7" x14ac:dyDescent="0.3">
      <c r="A60" s="147"/>
      <c r="B60" s="147"/>
      <c r="C60" s="130"/>
      <c r="D60" s="130"/>
      <c r="E60" s="130"/>
      <c r="F60" s="130"/>
      <c r="G60" s="130"/>
    </row>
    <row r="61" spans="1:7" x14ac:dyDescent="0.3">
      <c r="A61" s="147"/>
      <c r="B61" s="147"/>
      <c r="C61" s="130"/>
      <c r="D61" s="130"/>
      <c r="E61" s="130"/>
      <c r="F61" s="130"/>
      <c r="G61" s="130"/>
    </row>
    <row r="62" spans="1:7" x14ac:dyDescent="0.3">
      <c r="A62" s="147"/>
      <c r="B62" s="147"/>
      <c r="C62" s="130"/>
      <c r="D62" s="130"/>
      <c r="E62" s="130"/>
      <c r="F62" s="130"/>
      <c r="G62" s="130"/>
    </row>
    <row r="63" spans="1:7" x14ac:dyDescent="0.3">
      <c r="A63" s="147"/>
      <c r="B63" s="147"/>
      <c r="C63" s="130"/>
      <c r="D63" s="130"/>
      <c r="E63" s="130"/>
      <c r="F63" s="130"/>
      <c r="G63" s="130"/>
    </row>
    <row r="64" spans="1:7" ht="17.399999999999999" x14ac:dyDescent="0.3">
      <c r="A64" s="163"/>
      <c r="C64" s="91"/>
      <c r="D64" s="91"/>
      <c r="E64" s="91"/>
      <c r="F64" s="130"/>
      <c r="G64" s="130"/>
    </row>
    <row r="65" spans="1:7" x14ac:dyDescent="0.3">
      <c r="A65" s="147"/>
      <c r="B65" s="147"/>
      <c r="C65" s="130"/>
      <c r="D65" s="130"/>
      <c r="E65" s="130"/>
      <c r="F65" s="130"/>
      <c r="G65" s="130"/>
    </row>
    <row r="67" spans="1:7" x14ac:dyDescent="0.3">
      <c r="A67" s="96"/>
      <c r="B67" s="96"/>
    </row>
    <row r="68" spans="1:7" ht="12" customHeight="1" x14ac:dyDescent="0.3"/>
    <row r="69" spans="1:7" x14ac:dyDescent="0.3">
      <c r="A69" s="148"/>
      <c r="B69" s="148"/>
    </row>
    <row r="71" spans="1:7" s="100" customFormat="1" x14ac:dyDescent="0.3">
      <c r="A71" s="91"/>
      <c r="B71" s="91"/>
    </row>
  </sheetData>
  <mergeCells count="1">
    <mergeCell ref="A4:A5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59999389629810485"/>
  </sheetPr>
  <dimension ref="A1:L62"/>
  <sheetViews>
    <sheetView view="pageBreakPreview" zoomScale="70" zoomScaleSheetLayoutView="70" workbookViewId="0">
      <selection activeCell="G24" sqref="G24"/>
    </sheetView>
  </sheetViews>
  <sheetFormatPr defaultColWidth="11.44140625" defaultRowHeight="15.6" x14ac:dyDescent="0.3"/>
  <cols>
    <col min="1" max="1" width="33.44140625" style="336" customWidth="1"/>
    <col min="2" max="2" width="24.5546875" style="336" customWidth="1"/>
    <col min="3" max="8" width="10.44140625" style="350" customWidth="1"/>
    <col min="9" max="16384" width="11.44140625" style="336"/>
  </cols>
  <sheetData>
    <row r="1" spans="1:9" ht="21.75" customHeight="1" x14ac:dyDescent="0.35">
      <c r="A1" s="332" t="s">
        <v>206</v>
      </c>
      <c r="B1" s="333" t="s">
        <v>97</v>
      </c>
      <c r="C1" s="334"/>
      <c r="D1" s="335"/>
      <c r="E1" s="335"/>
      <c r="F1" s="335"/>
      <c r="G1" s="335"/>
      <c r="H1" s="335"/>
    </row>
    <row r="2" spans="1:9" ht="21.75" customHeight="1" x14ac:dyDescent="0.35">
      <c r="A2" s="337" t="s">
        <v>207</v>
      </c>
      <c r="B2" s="338" t="s">
        <v>98</v>
      </c>
      <c r="C2" s="334"/>
      <c r="D2" s="339"/>
      <c r="E2" s="339"/>
      <c r="F2" s="339"/>
      <c r="G2" s="339"/>
      <c r="H2" s="339"/>
    </row>
    <row r="3" spans="1:9" ht="21.75" customHeight="1" x14ac:dyDescent="0.35">
      <c r="A3" s="340"/>
      <c r="B3" s="340"/>
      <c r="C3" s="334"/>
      <c r="D3" s="334"/>
      <c r="E3" s="341"/>
      <c r="F3" s="371"/>
      <c r="G3" s="371"/>
      <c r="H3" s="371"/>
    </row>
    <row r="4" spans="1:9" ht="21.75" customHeight="1" x14ac:dyDescent="0.3">
      <c r="A4" s="342" t="s">
        <v>208</v>
      </c>
      <c r="B4" s="343" t="s">
        <v>22</v>
      </c>
      <c r="C4" s="527" t="s">
        <v>23</v>
      </c>
      <c r="D4" s="527"/>
      <c r="E4" s="527"/>
      <c r="F4" s="527"/>
      <c r="G4" s="527"/>
      <c r="H4" s="527"/>
    </row>
    <row r="5" spans="1:9" ht="21.75" customHeight="1" x14ac:dyDescent="0.3">
      <c r="A5" s="344" t="s">
        <v>209</v>
      </c>
      <c r="B5" s="345" t="s">
        <v>25</v>
      </c>
      <c r="C5" s="346">
        <v>2019</v>
      </c>
      <c r="D5" s="346">
        <v>2020</v>
      </c>
      <c r="E5" s="346">
        <v>2021</v>
      </c>
      <c r="F5" s="346">
        <v>2022</v>
      </c>
      <c r="G5" s="346">
        <v>2023</v>
      </c>
      <c r="H5" s="346">
        <v>2024</v>
      </c>
    </row>
    <row r="6" spans="1:9" ht="7.5" customHeight="1" x14ac:dyDescent="0.35">
      <c r="A6" s="348"/>
      <c r="B6" s="340"/>
      <c r="C6" s="349"/>
      <c r="D6" s="349"/>
      <c r="E6" s="349"/>
      <c r="G6" s="395"/>
      <c r="H6" s="395"/>
    </row>
    <row r="7" spans="1:9" ht="19.5" customHeight="1" x14ac:dyDescent="0.3">
      <c r="A7" s="351" t="s">
        <v>69</v>
      </c>
      <c r="B7" s="351" t="s">
        <v>27</v>
      </c>
      <c r="C7" s="131">
        <f t="shared" ref="C7:G7" si="0">SUM(C8:C9)</f>
        <v>120</v>
      </c>
      <c r="D7" s="131">
        <f t="shared" si="0"/>
        <v>112</v>
      </c>
      <c r="E7" s="131">
        <f t="shared" si="0"/>
        <v>122</v>
      </c>
      <c r="F7" s="124">
        <f t="shared" si="0"/>
        <v>173</v>
      </c>
      <c r="G7" s="427">
        <f t="shared" si="0"/>
        <v>132</v>
      </c>
      <c r="H7" s="141">
        <f>SUM(H8:H9)</f>
        <v>128</v>
      </c>
    </row>
    <row r="8" spans="1:9" ht="19.5" customHeight="1" x14ac:dyDescent="0.35">
      <c r="A8" s="351" t="s">
        <v>70</v>
      </c>
      <c r="B8" s="351" t="s">
        <v>28</v>
      </c>
      <c r="C8" s="131">
        <f>SUM('[1]T2.7(a)'!C9+'[1]T2.7(b)'!C9+'[1]T2.7(c)'!C9+'[1]T2.7(d)'!C9)</f>
        <v>70</v>
      </c>
      <c r="D8" s="131">
        <f>SUM('[1]T2.7(a)'!D9+'[1]T2.7(b)'!D9+'[1]T2.7(c)'!D9+'[1]T2.7(d)'!D9)</f>
        <v>65</v>
      </c>
      <c r="E8" s="131">
        <v>65</v>
      </c>
      <c r="F8" s="146">
        <v>99</v>
      </c>
      <c r="G8" s="441">
        <v>87</v>
      </c>
      <c r="H8" s="124">
        <v>73</v>
      </c>
      <c r="I8" s="362"/>
    </row>
    <row r="9" spans="1:9" ht="19.5" customHeight="1" x14ac:dyDescent="0.35">
      <c r="A9" s="338" t="s">
        <v>71</v>
      </c>
      <c r="B9" s="351" t="s">
        <v>29</v>
      </c>
      <c r="C9" s="131">
        <f>SUM('[1]T2.7(a)'!C10+'[1]T2.7(b)'!C10+'[1]T2.7(c)'!C10+'[1]T2.7(d)'!C10)</f>
        <v>50</v>
      </c>
      <c r="D9" s="131">
        <f>SUM('[1]T2.7(a)'!D10+'[1]T2.7(b)'!D10+'[1]T2.7(c)'!D10+'[1]T2.7(d)'!D10)</f>
        <v>47</v>
      </c>
      <c r="E9" s="131">
        <v>57</v>
      </c>
      <c r="F9" s="146">
        <v>74</v>
      </c>
      <c r="G9" s="441">
        <v>45</v>
      </c>
      <c r="H9" s="124">
        <v>55</v>
      </c>
      <c r="I9" s="362"/>
    </row>
    <row r="10" spans="1:9" ht="12" customHeight="1" x14ac:dyDescent="0.35">
      <c r="A10" s="351"/>
      <c r="B10" s="338"/>
      <c r="C10" s="355"/>
      <c r="D10" s="355"/>
      <c r="E10" s="355"/>
      <c r="F10" s="336"/>
      <c r="G10" s="441"/>
      <c r="H10" s="336"/>
      <c r="I10" s="362"/>
    </row>
    <row r="11" spans="1:9" ht="19.5" customHeight="1" x14ac:dyDescent="0.3">
      <c r="A11" s="351" t="s">
        <v>72</v>
      </c>
      <c r="B11" s="351" t="s">
        <v>27</v>
      </c>
      <c r="C11" s="131">
        <f t="shared" ref="C11:G11" si="1">SUM(C12:C13)</f>
        <v>1413</v>
      </c>
      <c r="D11" s="131">
        <f t="shared" si="1"/>
        <v>1395</v>
      </c>
      <c r="E11" s="131">
        <f t="shared" si="1"/>
        <v>1489</v>
      </c>
      <c r="F11" s="124">
        <f t="shared" si="1"/>
        <v>1870</v>
      </c>
      <c r="G11" s="427">
        <f t="shared" si="1"/>
        <v>1633</v>
      </c>
      <c r="H11" s="141">
        <f t="shared" ref="H11" si="2">SUM(H12:H13)</f>
        <v>1613</v>
      </c>
    </row>
    <row r="12" spans="1:9" ht="19.5" customHeight="1" x14ac:dyDescent="0.35">
      <c r="A12" s="338" t="s">
        <v>73</v>
      </c>
      <c r="B12" s="351" t="s">
        <v>28</v>
      </c>
      <c r="C12" s="131">
        <f>SUM('[1]T2.7(a)'!C13+'[1]T2.7(b)'!C13+'[1]T2.7(c)'!C13+'[1]T2.7(d)'!C13)</f>
        <v>734</v>
      </c>
      <c r="D12" s="131">
        <f>SUM('[1]T2.7(a)'!D13+'[1]T2.7(b)'!D13+'[1]T2.7(c)'!D13+'[1]T2.7(d)'!D13)</f>
        <v>747</v>
      </c>
      <c r="E12" s="131">
        <v>786</v>
      </c>
      <c r="F12" s="142">
        <v>1036</v>
      </c>
      <c r="G12" s="441">
        <v>826</v>
      </c>
      <c r="H12" s="124">
        <v>900</v>
      </c>
      <c r="I12" s="362"/>
    </row>
    <row r="13" spans="1:9" ht="19.5" customHeight="1" x14ac:dyDescent="0.35">
      <c r="A13" s="351"/>
      <c r="B13" s="351" t="s">
        <v>29</v>
      </c>
      <c r="C13" s="131">
        <f>SUM('[1]T2.7(a)'!C14+'[1]T2.7(b)'!C14+'[1]T2.7(c)'!C14+'[1]T2.7(d)'!C14)</f>
        <v>679</v>
      </c>
      <c r="D13" s="131">
        <f>SUM('[1]T2.7(a)'!D14+'[1]T2.7(b)'!D14+'[1]T2.7(c)'!D14+'[1]T2.7(d)'!D14)</f>
        <v>648</v>
      </c>
      <c r="E13" s="131">
        <v>703</v>
      </c>
      <c r="F13" s="142">
        <v>834</v>
      </c>
      <c r="G13" s="441">
        <v>807</v>
      </c>
      <c r="H13" s="124">
        <v>713</v>
      </c>
      <c r="I13" s="362"/>
    </row>
    <row r="14" spans="1:9" ht="12" customHeight="1" x14ac:dyDescent="0.35">
      <c r="A14" s="351"/>
      <c r="B14" s="338"/>
      <c r="C14" s="355"/>
      <c r="D14" s="355"/>
      <c r="E14" s="355"/>
      <c r="F14" s="336"/>
      <c r="G14" s="441"/>
      <c r="H14" s="336"/>
    </row>
    <row r="15" spans="1:9" ht="19.5" customHeight="1" x14ac:dyDescent="0.3">
      <c r="A15" s="351" t="s">
        <v>74</v>
      </c>
      <c r="B15" s="351" t="s">
        <v>27</v>
      </c>
      <c r="C15" s="131">
        <f t="shared" ref="C15:G15" si="3">SUM(C16:C17)</f>
        <v>120</v>
      </c>
      <c r="D15" s="131">
        <f t="shared" si="3"/>
        <v>123</v>
      </c>
      <c r="E15" s="131">
        <f t="shared" si="3"/>
        <v>137</v>
      </c>
      <c r="F15" s="124">
        <f t="shared" si="3"/>
        <v>165</v>
      </c>
      <c r="G15" s="427">
        <f t="shared" si="3"/>
        <v>150</v>
      </c>
      <c r="H15" s="141">
        <f t="shared" ref="H15" si="4">SUM(H16:H17)</f>
        <v>133</v>
      </c>
    </row>
    <row r="16" spans="1:9" ht="19.5" customHeight="1" x14ac:dyDescent="0.35">
      <c r="A16" s="338"/>
      <c r="B16" s="351" t="s">
        <v>28</v>
      </c>
      <c r="C16" s="131">
        <f>SUM('[1]T2.7(a)'!C17+'[1]T2.7(b)'!C17+'[1]T2.7(c)'!C17+'[1]T2.7(d)'!C17)</f>
        <v>82</v>
      </c>
      <c r="D16" s="131">
        <f>SUM('[1]T2.7(a)'!D17+'[1]T2.7(b)'!D17+'[1]T2.7(c)'!D17+'[1]T2.7(d)'!D17)</f>
        <v>74</v>
      </c>
      <c r="E16" s="131">
        <v>87</v>
      </c>
      <c r="F16" s="142">
        <v>98</v>
      </c>
      <c r="G16" s="441">
        <v>89</v>
      </c>
      <c r="H16" s="124">
        <v>78</v>
      </c>
      <c r="I16" s="362"/>
    </row>
    <row r="17" spans="1:12" ht="19.5" customHeight="1" x14ac:dyDescent="0.35">
      <c r="A17" s="351"/>
      <c r="B17" s="351" t="s">
        <v>29</v>
      </c>
      <c r="C17" s="131">
        <f>SUM('[1]T2.7(a)'!C18+'[1]T2.7(b)'!C18+'[1]T2.7(c)'!C18+'[1]T2.7(d)'!C18)</f>
        <v>38</v>
      </c>
      <c r="D17" s="131">
        <f>SUM('[1]T2.7(a)'!D18+'[1]T2.7(b)'!D18+'[1]T2.7(c)'!D18+'[1]T2.7(d)'!D18)</f>
        <v>49</v>
      </c>
      <c r="E17" s="131">
        <v>50</v>
      </c>
      <c r="F17" s="142">
        <v>67</v>
      </c>
      <c r="G17" s="441">
        <v>61</v>
      </c>
      <c r="H17" s="124">
        <v>55</v>
      </c>
      <c r="I17" s="362"/>
      <c r="J17" s="362"/>
      <c r="L17" s="352"/>
    </row>
    <row r="18" spans="1:12" ht="12" customHeight="1" x14ac:dyDescent="0.35">
      <c r="A18" s="338"/>
      <c r="B18" s="338"/>
      <c r="C18" s="123"/>
      <c r="D18" s="123"/>
      <c r="E18" s="123"/>
      <c r="F18" s="336"/>
      <c r="G18" s="441"/>
      <c r="H18" s="336"/>
    </row>
    <row r="19" spans="1:12" ht="19.5" customHeight="1" x14ac:dyDescent="0.3">
      <c r="A19" s="351" t="s">
        <v>75</v>
      </c>
      <c r="B19" s="351" t="s">
        <v>27</v>
      </c>
      <c r="C19" s="123">
        <f t="shared" ref="C19:G19" si="5">SUM(C20:C21)</f>
        <v>3</v>
      </c>
      <c r="D19" s="123">
        <f t="shared" si="5"/>
        <v>3</v>
      </c>
      <c r="E19" s="123">
        <f t="shared" si="5"/>
        <v>4</v>
      </c>
      <c r="F19" s="141">
        <f t="shared" si="5"/>
        <v>7</v>
      </c>
      <c r="G19" s="436">
        <f t="shared" si="5"/>
        <v>5</v>
      </c>
      <c r="H19" s="141">
        <f t="shared" ref="H19" si="6">SUM(H20:H21)</f>
        <v>6</v>
      </c>
    </row>
    <row r="20" spans="1:12" ht="19.5" customHeight="1" x14ac:dyDescent="0.35">
      <c r="A20" s="338" t="s">
        <v>76</v>
      </c>
      <c r="B20" s="351" t="s">
        <v>28</v>
      </c>
      <c r="C20" s="131">
        <f>SUM('[1]T2.7(a)'!C21+'[1]T2.7(b)'!C21+'[1]T2.7(c)'!C21+'[1]T2.7(d)'!C21)</f>
        <v>1</v>
      </c>
      <c r="D20" s="131">
        <f>SUM('[1]T2.7(a)'!D21+'[1]T2.7(b)'!D21+'[1]T2.7(c)'!D21+'[1]T2.7(d)'!D21)</f>
        <v>2</v>
      </c>
      <c r="E20" s="131">
        <v>2</v>
      </c>
      <c r="F20" s="142">
        <v>4</v>
      </c>
      <c r="G20" s="442">
        <v>2</v>
      </c>
      <c r="H20" s="141">
        <v>3</v>
      </c>
      <c r="I20" s="362"/>
    </row>
    <row r="21" spans="1:12" ht="19.5" customHeight="1" x14ac:dyDescent="0.35">
      <c r="A21" s="338"/>
      <c r="B21" s="351" t="s">
        <v>29</v>
      </c>
      <c r="C21" s="131">
        <f>SUM('[1]T2.7(a)'!C22+'[1]T2.7(b)'!C22+'[1]T2.7(c)'!C22+'[1]T2.7(d)'!C22)</f>
        <v>2</v>
      </c>
      <c r="D21" s="131">
        <f>SUM('[1]T2.7(a)'!D22+'[1]T2.7(b)'!D22+'[1]T2.7(c)'!D22+'[1]T2.7(d)'!D22)</f>
        <v>1</v>
      </c>
      <c r="E21" s="131">
        <v>2</v>
      </c>
      <c r="F21" s="142">
        <v>3</v>
      </c>
      <c r="G21" s="441">
        <v>3</v>
      </c>
      <c r="H21" s="141">
        <v>3</v>
      </c>
      <c r="I21" s="362"/>
    </row>
    <row r="22" spans="1:12" ht="12" customHeight="1" x14ac:dyDescent="0.35">
      <c r="A22" s="361"/>
      <c r="B22" s="338"/>
      <c r="C22" s="355"/>
      <c r="D22" s="355"/>
      <c r="E22" s="355"/>
      <c r="F22" s="336"/>
      <c r="G22" s="441"/>
      <c r="H22" s="336"/>
    </row>
    <row r="23" spans="1:12" ht="19.5" customHeight="1" x14ac:dyDescent="0.3">
      <c r="A23" s="351" t="s">
        <v>77</v>
      </c>
      <c r="B23" s="351" t="s">
        <v>27</v>
      </c>
      <c r="C23" s="123">
        <f t="shared" ref="C23:F23" si="7">SUM(C24:C25)</f>
        <v>3</v>
      </c>
      <c r="D23" s="123">
        <f t="shared" si="7"/>
        <v>1</v>
      </c>
      <c r="E23" s="123">
        <f t="shared" si="7"/>
        <v>1</v>
      </c>
      <c r="F23" s="141">
        <f t="shared" si="7"/>
        <v>0</v>
      </c>
      <c r="G23" s="436">
        <f t="shared" ref="G23:H23" si="8">SUM(G24:G25)</f>
        <v>0</v>
      </c>
      <c r="H23" s="141">
        <f t="shared" si="8"/>
        <v>0</v>
      </c>
    </row>
    <row r="24" spans="1:12" ht="19.5" customHeight="1" x14ac:dyDescent="0.3">
      <c r="A24" s="338"/>
      <c r="B24" s="351" t="s">
        <v>28</v>
      </c>
      <c r="C24" s="123">
        <f>SUM('[1]T2.7(a)'!C25+'[1]T2.7(b)'!C25+'[1]T2.7(c)'!C25+'[1]T2.7(d)'!C25)</f>
        <v>1</v>
      </c>
      <c r="D24" s="123">
        <f>SUM('[1]T2.7(a)'!D25+'[1]T2.7(b)'!D25+'[1]T2.7(c)'!D25+'[1]T2.7(d)'!D25)</f>
        <v>0</v>
      </c>
      <c r="E24" s="123">
        <v>0</v>
      </c>
      <c r="F24" s="189" t="s">
        <v>60</v>
      </c>
      <c r="G24" s="436">
        <v>0</v>
      </c>
      <c r="H24" s="141">
        <v>0</v>
      </c>
      <c r="I24" s="362"/>
    </row>
    <row r="25" spans="1:12" ht="19.5" customHeight="1" x14ac:dyDescent="0.3">
      <c r="A25" s="351"/>
      <c r="B25" s="351" t="s">
        <v>29</v>
      </c>
      <c r="C25" s="123">
        <f>SUM('[1]T2.7(a)'!C26+'[1]T2.7(b)'!C26+'[1]T2.7(c)'!C26+'[1]T2.7(d)'!C26)</f>
        <v>2</v>
      </c>
      <c r="D25" s="123">
        <f>SUM('[1]T2.7(a)'!D26+'[1]T2.7(b)'!D26+'[1]T2.7(c)'!D26+'[1]T2.7(d)'!D26)</f>
        <v>1</v>
      </c>
      <c r="E25" s="123">
        <v>1</v>
      </c>
      <c r="F25" s="189" t="s">
        <v>60</v>
      </c>
      <c r="G25" s="436">
        <v>0</v>
      </c>
      <c r="H25" s="141">
        <v>0</v>
      </c>
      <c r="I25" s="362"/>
    </row>
    <row r="26" spans="1:12" ht="12" customHeight="1" x14ac:dyDescent="0.35">
      <c r="A26" s="361"/>
      <c r="B26" s="338"/>
      <c r="C26" s="355"/>
      <c r="D26" s="355"/>
      <c r="E26" s="355"/>
      <c r="F26" s="336"/>
      <c r="G26" s="441"/>
      <c r="H26" s="336"/>
    </row>
    <row r="27" spans="1:12" ht="19.5" customHeight="1" x14ac:dyDescent="0.3">
      <c r="A27" s="351" t="s">
        <v>78</v>
      </c>
      <c r="B27" s="351" t="s">
        <v>27</v>
      </c>
      <c r="C27" s="131">
        <f t="shared" ref="C27:G27" si="9">SUM(C28:C29)</f>
        <v>1</v>
      </c>
      <c r="D27" s="131">
        <f t="shared" si="9"/>
        <v>3</v>
      </c>
      <c r="E27" s="131">
        <f t="shared" si="9"/>
        <v>2</v>
      </c>
      <c r="F27" s="124">
        <f t="shared" si="9"/>
        <v>5</v>
      </c>
      <c r="G27" s="427">
        <f t="shared" si="9"/>
        <v>1</v>
      </c>
      <c r="H27" s="141">
        <f t="shared" ref="H27" si="10">SUM(H28:H29)</f>
        <v>2</v>
      </c>
    </row>
    <row r="28" spans="1:12" ht="19.5" customHeight="1" x14ac:dyDescent="0.35">
      <c r="A28" s="338"/>
      <c r="B28" s="351" t="s">
        <v>28</v>
      </c>
      <c r="C28" s="131">
        <f>SUM('[1]T2.7(a)'!C29+'[1]T2.7(b)'!C29+'[1]T2.7(c)'!C29+'[1]T2.7(d)'!C29)</f>
        <v>1</v>
      </c>
      <c r="D28" s="131">
        <f>SUM('[1]T2.7(a)'!D29+'[1]T2.7(b)'!D29+'[1]T2.7(c)'!D29+'[1]T2.7(d)'!D29)</f>
        <v>2</v>
      </c>
      <c r="E28" s="131">
        <v>2</v>
      </c>
      <c r="F28" s="142">
        <v>5</v>
      </c>
      <c r="G28" s="441">
        <v>1</v>
      </c>
      <c r="H28" s="141">
        <v>2</v>
      </c>
      <c r="I28" s="362"/>
    </row>
    <row r="29" spans="1:12" ht="19.5" customHeight="1" x14ac:dyDescent="0.35">
      <c r="A29" s="351"/>
      <c r="B29" s="351" t="s">
        <v>29</v>
      </c>
      <c r="C29" s="188" t="s">
        <v>60</v>
      </c>
      <c r="D29" s="131">
        <f>SUM('[1]T2.7(a)'!D30+'[1]T2.7(b)'!D30+'[1]T2.7(c)'!D30+'[1]T2.7(d)'!D30)</f>
        <v>1</v>
      </c>
      <c r="E29" s="188" t="s">
        <v>60</v>
      </c>
      <c r="F29" s="190" t="s">
        <v>60</v>
      </c>
      <c r="G29" s="442" t="s">
        <v>60</v>
      </c>
      <c r="H29" s="141">
        <v>0</v>
      </c>
      <c r="I29" s="362"/>
    </row>
    <row r="30" spans="1:12" ht="12" customHeight="1" x14ac:dyDescent="0.35">
      <c r="A30" s="361"/>
      <c r="B30" s="338"/>
      <c r="C30" s="355"/>
      <c r="D30" s="355"/>
      <c r="E30" s="355"/>
      <c r="F30" s="336"/>
      <c r="G30" s="441"/>
      <c r="H30" s="336"/>
    </row>
    <row r="31" spans="1:12" ht="19.5" customHeight="1" x14ac:dyDescent="0.3">
      <c r="A31" s="351" t="s">
        <v>79</v>
      </c>
      <c r="B31" s="351" t="s">
        <v>27</v>
      </c>
      <c r="C31" s="123">
        <f t="shared" ref="C31:G31" si="11">SUM(C32:C33)</f>
        <v>35</v>
      </c>
      <c r="D31" s="123">
        <f t="shared" si="11"/>
        <v>21</v>
      </c>
      <c r="E31" s="123">
        <f t="shared" si="11"/>
        <v>17</v>
      </c>
      <c r="F31" s="124">
        <f t="shared" si="11"/>
        <v>20</v>
      </c>
      <c r="G31" s="427">
        <f t="shared" si="11"/>
        <v>26</v>
      </c>
      <c r="H31" s="141">
        <f t="shared" ref="H31" si="12">SUM(H32:H33)</f>
        <v>38</v>
      </c>
    </row>
    <row r="32" spans="1:12" ht="19.5" customHeight="1" x14ac:dyDescent="0.35">
      <c r="A32" s="338"/>
      <c r="B32" s="351" t="s">
        <v>28</v>
      </c>
      <c r="C32" s="123">
        <f>SUM('[1]T2.7(a)'!C33+'[1]T2.7(b)'!C33+'[1]T2.7(c)'!C33+'[1]T2.7(d)'!C33)</f>
        <v>32</v>
      </c>
      <c r="D32" s="123">
        <f>SUM('[1]T2.7(a)'!D33+'[1]T2.7(b)'!D33+'[1]T2.7(c)'!D33+'[1]T2.7(d)'!D33)</f>
        <v>20</v>
      </c>
      <c r="E32" s="123">
        <v>14</v>
      </c>
      <c r="F32" s="142">
        <v>16</v>
      </c>
      <c r="G32" s="441">
        <v>25</v>
      </c>
      <c r="H32" s="141">
        <v>38</v>
      </c>
      <c r="I32" s="362"/>
    </row>
    <row r="33" spans="1:9" ht="19.5" customHeight="1" x14ac:dyDescent="0.35">
      <c r="A33" s="351"/>
      <c r="B33" s="351" t="s">
        <v>29</v>
      </c>
      <c r="C33" s="123">
        <f>SUM('[1]T2.7(a)'!C34+'[1]T2.7(b)'!C34+'[1]T2.7(c)'!C34+'[1]T2.7(d)'!C34)</f>
        <v>3</v>
      </c>
      <c r="D33" s="123">
        <f>SUM('[1]T2.7(a)'!D34+'[1]T2.7(b)'!D34+'[1]T2.7(c)'!D34+'[1]T2.7(d)'!D34)</f>
        <v>1</v>
      </c>
      <c r="E33" s="123">
        <v>3</v>
      </c>
      <c r="F33" s="142">
        <v>4</v>
      </c>
      <c r="G33" s="442">
        <v>1</v>
      </c>
      <c r="H33" s="141">
        <v>0</v>
      </c>
      <c r="I33" s="362"/>
    </row>
    <row r="34" spans="1:9" ht="12" customHeight="1" x14ac:dyDescent="0.35">
      <c r="A34" s="361"/>
      <c r="B34" s="338"/>
      <c r="C34" s="355"/>
      <c r="D34" s="355"/>
      <c r="E34" s="355"/>
      <c r="F34" s="336"/>
      <c r="G34" s="441"/>
      <c r="H34" s="336"/>
    </row>
    <row r="35" spans="1:9" ht="19.5" customHeight="1" x14ac:dyDescent="0.3">
      <c r="A35" s="351" t="s">
        <v>80</v>
      </c>
      <c r="B35" s="351" t="s">
        <v>27</v>
      </c>
      <c r="C35" s="123">
        <f t="shared" ref="C35:G35" si="13">SUM(C36:C37)</f>
        <v>3</v>
      </c>
      <c r="D35" s="123">
        <f t="shared" si="13"/>
        <v>4</v>
      </c>
      <c r="E35" s="123">
        <f t="shared" si="13"/>
        <v>2</v>
      </c>
      <c r="F35" s="141">
        <f t="shared" si="13"/>
        <v>4</v>
      </c>
      <c r="G35" s="436">
        <f t="shared" si="13"/>
        <v>5</v>
      </c>
      <c r="H35" s="141">
        <f t="shared" ref="H35" si="14">SUM(H36:H37)</f>
        <v>4</v>
      </c>
    </row>
    <row r="36" spans="1:9" ht="19.5" customHeight="1" x14ac:dyDescent="0.35">
      <c r="A36" s="338"/>
      <c r="B36" s="351" t="s">
        <v>28</v>
      </c>
      <c r="C36" s="123">
        <f>SUM('[1]T2.7(a)'!C37+'[1]T2.7(b)'!C37+'[1]T2.7(c)'!C37+'[1]T2.7(d)'!C37)</f>
        <v>2</v>
      </c>
      <c r="D36" s="123">
        <f>SUM('[1]T2.7(a)'!D37+'[1]T2.7(b)'!D37+'[1]T2.7(c)'!D37+'[1]T2.7(d)'!D37)</f>
        <v>4</v>
      </c>
      <c r="E36" s="123">
        <v>2</v>
      </c>
      <c r="F36" s="142">
        <v>2</v>
      </c>
      <c r="G36" s="441">
        <v>2</v>
      </c>
      <c r="H36" s="141">
        <v>4</v>
      </c>
      <c r="I36" s="362"/>
    </row>
    <row r="37" spans="1:9" ht="19.5" customHeight="1" x14ac:dyDescent="0.35">
      <c r="A37" s="351"/>
      <c r="B37" s="351" t="s">
        <v>29</v>
      </c>
      <c r="C37" s="123">
        <f>SUM('[1]T2.7(a)'!C38+'[1]T2.7(b)'!C38+'[1]T2.7(c)'!C38+'[1]T2.7(d)'!C38)</f>
        <v>1</v>
      </c>
      <c r="D37" s="123">
        <f>SUM('[1]T2.7(a)'!D38+'[1]T2.7(b)'!D38+'[1]T2.7(c)'!D38+'[1]T2.7(d)'!D38)</f>
        <v>0</v>
      </c>
      <c r="E37" s="123">
        <v>0</v>
      </c>
      <c r="F37" s="142">
        <v>2</v>
      </c>
      <c r="G37" s="441">
        <v>3</v>
      </c>
      <c r="H37" s="141">
        <v>0</v>
      </c>
      <c r="I37" s="362"/>
    </row>
    <row r="38" spans="1:9" ht="12" customHeight="1" x14ac:dyDescent="0.35">
      <c r="A38" s="361"/>
      <c r="B38" s="338"/>
      <c r="C38" s="355"/>
      <c r="D38" s="355"/>
      <c r="E38" s="355"/>
      <c r="F38" s="336"/>
      <c r="G38" s="441"/>
      <c r="H38" s="336"/>
    </row>
    <row r="39" spans="1:9" ht="19.5" customHeight="1" x14ac:dyDescent="0.3">
      <c r="A39" s="351" t="s">
        <v>81</v>
      </c>
      <c r="B39" s="351" t="s">
        <v>27</v>
      </c>
      <c r="C39" s="123">
        <f t="shared" ref="C39:F39" si="15">SUM(C40:C41)</f>
        <v>0</v>
      </c>
      <c r="D39" s="123">
        <f t="shared" si="15"/>
        <v>0</v>
      </c>
      <c r="E39" s="123">
        <f t="shared" si="15"/>
        <v>4</v>
      </c>
      <c r="F39" s="141">
        <f t="shared" si="15"/>
        <v>0</v>
      </c>
      <c r="G39" s="436">
        <f t="shared" ref="G39:H39" si="16">SUM(G40:G41)</f>
        <v>0</v>
      </c>
      <c r="H39" s="141">
        <f t="shared" si="16"/>
        <v>0</v>
      </c>
    </row>
    <row r="40" spans="1:9" ht="19.5" customHeight="1" x14ac:dyDescent="0.3">
      <c r="A40" s="338"/>
      <c r="B40" s="351" t="s">
        <v>28</v>
      </c>
      <c r="C40" s="123">
        <f>SUM('[1]T2.7(a)'!C41+'[1]T2.7(b)'!C41+'[1]T2.7(c)'!C41+'[1]T2.7(d)'!C41)</f>
        <v>0</v>
      </c>
      <c r="D40" s="123">
        <f>SUM('[1]T2.7(a)'!D41+'[1]T2.7(b)'!D41+'[1]T2.7(c)'!D41+'[1]T2.7(d)'!D41)</f>
        <v>0</v>
      </c>
      <c r="E40" s="123">
        <v>4</v>
      </c>
      <c r="F40" s="189" t="s">
        <v>60</v>
      </c>
      <c r="G40" s="436">
        <v>0</v>
      </c>
      <c r="H40" s="141">
        <v>0</v>
      </c>
      <c r="I40" s="362"/>
    </row>
    <row r="41" spans="1:9" ht="19.5" customHeight="1" x14ac:dyDescent="0.3">
      <c r="A41" s="351"/>
      <c r="B41" s="351" t="s">
        <v>29</v>
      </c>
      <c r="C41" s="123">
        <f>SUM('[1]T2.7(a)'!C42+'[1]T2.7(b)'!C42+'[1]T2.7(c)'!C42+'[1]T2.7(d)'!C42)</f>
        <v>0</v>
      </c>
      <c r="D41" s="123">
        <f>SUM('[1]T2.7(a)'!D42+'[1]T2.7(b)'!D42+'[1]T2.7(c)'!D42+'[1]T2.7(d)'!D42)</f>
        <v>0</v>
      </c>
      <c r="E41" s="123">
        <v>0</v>
      </c>
      <c r="F41" s="189" t="s">
        <v>60</v>
      </c>
      <c r="G41" s="436">
        <v>0</v>
      </c>
      <c r="H41" s="141">
        <v>0</v>
      </c>
      <c r="I41" s="362"/>
    </row>
    <row r="42" spans="1:9" ht="12" customHeight="1" x14ac:dyDescent="0.35">
      <c r="A42" s="361"/>
      <c r="B42" s="338"/>
      <c r="C42" s="355"/>
      <c r="D42" s="355"/>
      <c r="E42" s="355"/>
      <c r="F42" s="336"/>
      <c r="G42" s="441"/>
      <c r="H42" s="336"/>
    </row>
    <row r="43" spans="1:9" ht="19.5" customHeight="1" x14ac:dyDescent="0.3">
      <c r="A43" s="351" t="s">
        <v>82</v>
      </c>
      <c r="B43" s="351" t="s">
        <v>27</v>
      </c>
      <c r="C43" s="123">
        <f t="shared" ref="C43:G43" si="17">SUM(C44:C45)</f>
        <v>62</v>
      </c>
      <c r="D43" s="123">
        <f t="shared" si="17"/>
        <v>90</v>
      </c>
      <c r="E43" s="123">
        <f t="shared" si="17"/>
        <v>87</v>
      </c>
      <c r="F43" s="141">
        <f t="shared" si="17"/>
        <v>78</v>
      </c>
      <c r="G43" s="436">
        <f t="shared" si="17"/>
        <v>51</v>
      </c>
      <c r="H43" s="141">
        <f t="shared" ref="H43" si="18">SUM(H44:H45)</f>
        <v>50</v>
      </c>
    </row>
    <row r="44" spans="1:9" ht="19.5" customHeight="1" x14ac:dyDescent="0.35">
      <c r="A44" s="338" t="s">
        <v>53</v>
      </c>
      <c r="B44" s="351" t="s">
        <v>28</v>
      </c>
      <c r="C44" s="123">
        <f>SUM('[1]T2.7(a)'!C45+'[1]T2.7(b)'!C45+'[1]T2.7(c)'!C45+'[1]T2.7(d)'!C45)</f>
        <v>42</v>
      </c>
      <c r="D44" s="123">
        <f>SUM('[1]T2.7(a)'!D45+'[1]T2.7(b)'!D45+'[1]T2.7(c)'!D45+'[1]T2.7(d)'!D45)</f>
        <v>68</v>
      </c>
      <c r="E44" s="123">
        <v>63</v>
      </c>
      <c r="F44" s="142">
        <v>59</v>
      </c>
      <c r="G44" s="441">
        <v>35</v>
      </c>
      <c r="H44" s="141">
        <v>31</v>
      </c>
      <c r="I44" s="362"/>
    </row>
    <row r="45" spans="1:9" ht="19.5" customHeight="1" x14ac:dyDescent="0.35">
      <c r="A45" s="351"/>
      <c r="B45" s="351" t="s">
        <v>29</v>
      </c>
      <c r="C45" s="123">
        <f>SUM('[1]T2.7(a)'!C46+'[1]T2.7(b)'!C46+'[1]T2.7(c)'!C46+'[1]T2.7(d)'!C46)</f>
        <v>20</v>
      </c>
      <c r="D45" s="123">
        <f>SUM('[1]T2.7(a)'!D46+'[1]T2.7(b)'!D46+'[1]T2.7(c)'!D46+'[1]T2.7(d)'!D46)</f>
        <v>22</v>
      </c>
      <c r="E45" s="123">
        <v>24</v>
      </c>
      <c r="F45" s="142">
        <v>19</v>
      </c>
      <c r="G45" s="441">
        <v>16</v>
      </c>
      <c r="H45" s="141">
        <v>19</v>
      </c>
      <c r="I45" s="362"/>
    </row>
    <row r="46" spans="1:9" ht="12" customHeight="1" x14ac:dyDescent="0.35">
      <c r="A46" s="361"/>
      <c r="B46" s="338"/>
      <c r="C46" s="355"/>
      <c r="D46" s="355"/>
      <c r="E46" s="355"/>
      <c r="F46" s="336"/>
      <c r="G46" s="441"/>
      <c r="H46" s="336"/>
    </row>
    <row r="47" spans="1:9" ht="19.5" customHeight="1" x14ac:dyDescent="0.3">
      <c r="A47" s="351" t="s">
        <v>54</v>
      </c>
      <c r="B47" s="351" t="s">
        <v>27</v>
      </c>
      <c r="C47" s="123">
        <f t="shared" ref="C47:F47" si="19">SUM(C48:C49)</f>
        <v>0</v>
      </c>
      <c r="D47" s="123">
        <f t="shared" si="19"/>
        <v>0</v>
      </c>
      <c r="E47" s="123">
        <f t="shared" si="19"/>
        <v>0</v>
      </c>
      <c r="F47" s="141">
        <f t="shared" si="19"/>
        <v>0</v>
      </c>
      <c r="G47" s="133">
        <f t="shared" ref="G47:H47" si="20">SUM(G48:G49)</f>
        <v>0</v>
      </c>
      <c r="H47" s="123">
        <f t="shared" si="20"/>
        <v>0</v>
      </c>
    </row>
    <row r="48" spans="1:9" ht="19.5" customHeight="1" x14ac:dyDescent="0.35">
      <c r="A48" s="338" t="s">
        <v>55</v>
      </c>
      <c r="B48" s="351" t="s">
        <v>28</v>
      </c>
      <c r="C48" s="123">
        <f>SUM('[1]T2.7(a)'!C49+'[1]T2.7(b)'!C49+'[1]T2.7(c)'!C49+'[1]T2.7(d)'!C49)</f>
        <v>0</v>
      </c>
      <c r="D48" s="123">
        <v>0</v>
      </c>
      <c r="E48" s="123">
        <v>0</v>
      </c>
      <c r="F48" s="189" t="s">
        <v>60</v>
      </c>
      <c r="G48" s="442" t="s">
        <v>60</v>
      </c>
      <c r="H48" s="123">
        <v>0</v>
      </c>
      <c r="I48" s="362"/>
    </row>
    <row r="49" spans="1:9" ht="19.5" customHeight="1" x14ac:dyDescent="0.35">
      <c r="A49" s="351"/>
      <c r="B49" s="351" t="s">
        <v>29</v>
      </c>
      <c r="C49" s="123">
        <f>SUM('[1]T2.7(a)'!C50+'[1]T2.7(b)'!C50+'[1]T2.7(c)'!C50+'[1]T2.7(d)'!C50)</f>
        <v>0</v>
      </c>
      <c r="D49" s="123">
        <v>0</v>
      </c>
      <c r="E49" s="123">
        <v>0</v>
      </c>
      <c r="F49" s="189" t="s">
        <v>60</v>
      </c>
      <c r="G49" s="442" t="s">
        <v>60</v>
      </c>
      <c r="H49" s="123">
        <v>0</v>
      </c>
      <c r="I49" s="362"/>
    </row>
    <row r="50" spans="1:9" ht="7.5" customHeight="1" x14ac:dyDescent="0.3">
      <c r="A50" s="356"/>
      <c r="B50" s="356"/>
      <c r="C50" s="134"/>
      <c r="D50" s="134"/>
      <c r="E50" s="134"/>
      <c r="F50" s="357"/>
      <c r="G50" s="429"/>
      <c r="H50" s="357"/>
    </row>
    <row r="51" spans="1:9" ht="7.5" customHeight="1" x14ac:dyDescent="0.3">
      <c r="A51" s="359"/>
      <c r="B51" s="359"/>
      <c r="C51" s="135"/>
      <c r="D51" s="135"/>
      <c r="E51" s="135"/>
      <c r="G51" s="430"/>
    </row>
    <row r="52" spans="1:9" ht="18" customHeight="1" x14ac:dyDescent="0.3">
      <c r="A52" s="333" t="s">
        <v>33</v>
      </c>
      <c r="B52" s="361" t="s">
        <v>57</v>
      </c>
      <c r="C52" s="191">
        <f t="shared" ref="C52:H54" si="21">C47+C43+C39+C35+C31+C27+C23+C19+C15+C11+C7</f>
        <v>1760</v>
      </c>
      <c r="D52" s="191">
        <f t="shared" si="21"/>
        <v>1752</v>
      </c>
      <c r="E52" s="191">
        <f t="shared" si="21"/>
        <v>1865</v>
      </c>
      <c r="F52" s="191">
        <f t="shared" si="21"/>
        <v>2322</v>
      </c>
      <c r="G52" s="443">
        <f t="shared" si="21"/>
        <v>2003</v>
      </c>
      <c r="H52" s="139">
        <f t="shared" si="21"/>
        <v>1974</v>
      </c>
      <c r="I52" s="362"/>
    </row>
    <row r="53" spans="1:9" ht="18" customHeight="1" x14ac:dyDescent="0.3">
      <c r="A53" s="361" t="s">
        <v>35</v>
      </c>
      <c r="B53" s="333" t="s">
        <v>36</v>
      </c>
      <c r="C53" s="376">
        <f t="shared" si="21"/>
        <v>965</v>
      </c>
      <c r="D53" s="376">
        <f t="shared" si="21"/>
        <v>982</v>
      </c>
      <c r="E53" s="376">
        <f t="shared" si="21"/>
        <v>1025</v>
      </c>
      <c r="F53" s="376">
        <f t="shared" si="21"/>
        <v>1319</v>
      </c>
      <c r="G53" s="444">
        <f t="shared" si="21"/>
        <v>1067</v>
      </c>
      <c r="H53" s="139">
        <f>H48+H44+H40+H36+H32+H28+H24+H20+H16+H12+H8</f>
        <v>1129</v>
      </c>
      <c r="I53" s="362"/>
    </row>
    <row r="54" spans="1:9" ht="18" customHeight="1" x14ac:dyDescent="0.3">
      <c r="B54" s="333" t="s">
        <v>37</v>
      </c>
      <c r="C54" s="191">
        <f t="shared" si="21"/>
        <v>795</v>
      </c>
      <c r="D54" s="191">
        <f t="shared" si="21"/>
        <v>770</v>
      </c>
      <c r="E54" s="191">
        <f t="shared" si="21"/>
        <v>840</v>
      </c>
      <c r="F54" s="191">
        <f t="shared" si="21"/>
        <v>1003</v>
      </c>
      <c r="G54" s="443">
        <f t="shared" si="21"/>
        <v>936</v>
      </c>
      <c r="H54" s="139">
        <f>H49+H45+H41+H37+H33+H29+H25+H21+H17+H13+H9</f>
        <v>845</v>
      </c>
      <c r="I54" s="362"/>
    </row>
    <row r="55" spans="1:9" ht="7.5" customHeight="1" x14ac:dyDescent="0.3">
      <c r="A55" s="374"/>
      <c r="B55" s="374"/>
      <c r="C55" s="128"/>
      <c r="D55" s="128"/>
      <c r="E55" s="128"/>
      <c r="F55" s="128"/>
      <c r="G55" s="375"/>
      <c r="H55" s="375"/>
      <c r="I55" s="362"/>
    </row>
    <row r="56" spans="1:9" x14ac:dyDescent="0.3">
      <c r="A56" s="365"/>
      <c r="B56" s="365"/>
      <c r="C56" s="130"/>
      <c r="D56" s="130"/>
      <c r="E56" s="130"/>
      <c r="F56" s="130"/>
      <c r="G56" s="130"/>
      <c r="H56" s="130"/>
    </row>
    <row r="57" spans="1:9" ht="18" customHeight="1" x14ac:dyDescent="0.3">
      <c r="A57" s="365"/>
      <c r="B57" s="366"/>
      <c r="C57" s="336"/>
      <c r="D57" s="336"/>
      <c r="E57" s="367"/>
      <c r="F57" s="336"/>
      <c r="G57" s="368"/>
      <c r="H57" s="368" t="s">
        <v>38</v>
      </c>
    </row>
    <row r="58" spans="1:9" ht="18" customHeight="1" x14ac:dyDescent="0.3">
      <c r="A58" s="365"/>
      <c r="B58" s="365"/>
      <c r="C58" s="130"/>
      <c r="D58" s="130"/>
      <c r="E58" s="130"/>
      <c r="F58" s="130"/>
      <c r="G58" s="369"/>
      <c r="H58" s="369" t="s">
        <v>39</v>
      </c>
    </row>
    <row r="59" spans="1:9" x14ac:dyDescent="0.3">
      <c r="G59" s="396"/>
      <c r="H59" s="396"/>
    </row>
    <row r="61" spans="1:9" x14ac:dyDescent="0.3">
      <c r="F61" s="396"/>
      <c r="G61" s="396"/>
      <c r="H61" s="396"/>
    </row>
    <row r="62" spans="1:9" x14ac:dyDescent="0.3">
      <c r="F62" s="396"/>
      <c r="G62" s="396"/>
      <c r="H62" s="396"/>
    </row>
  </sheetData>
  <sheetProtection selectLockedCells="1" selectUnlockedCells="1"/>
  <mergeCells count="1">
    <mergeCell ref="C4:H4"/>
  </mergeCells>
  <printOptions horizontalCentered="1"/>
  <pageMargins left="0.7" right="0.7" top="0.75" bottom="0.75" header="0.3" footer="0.3"/>
  <pageSetup paperSize="9" scale="72" firstPageNumber="50" fitToWidth="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A014-7490-439E-961F-AABC498F167F}">
  <sheetPr>
    <tabColor theme="7"/>
    <pageSetUpPr fitToPage="1"/>
  </sheetPr>
  <dimension ref="A1:R56"/>
  <sheetViews>
    <sheetView view="pageBreakPreview" zoomScale="70" zoomScaleSheetLayoutView="70" workbookViewId="0">
      <selection sqref="A1:XFD1048576"/>
    </sheetView>
  </sheetViews>
  <sheetFormatPr defaultColWidth="11.44140625" defaultRowHeight="17.399999999999999" x14ac:dyDescent="0.35"/>
  <cols>
    <col min="1" max="1" width="20.88671875" style="1" customWidth="1"/>
    <col min="2" max="2" width="22.44140625" style="1" customWidth="1"/>
    <col min="3" max="7" width="11" style="4" customWidth="1"/>
    <col min="8" max="8" width="11" style="18" customWidth="1"/>
    <col min="9" max="16384" width="11.44140625" style="1"/>
  </cols>
  <sheetData>
    <row r="1" spans="1:18" ht="21.75" customHeight="1" x14ac:dyDescent="0.35">
      <c r="A1" s="17" t="s">
        <v>375</v>
      </c>
      <c r="B1" s="45" t="s">
        <v>8</v>
      </c>
      <c r="C1" s="18"/>
      <c r="D1" s="78"/>
      <c r="E1" s="78"/>
      <c r="F1" s="78"/>
      <c r="G1" s="78"/>
      <c r="H1" s="78"/>
    </row>
    <row r="2" spans="1:18" ht="21.75" customHeight="1" x14ac:dyDescent="0.35">
      <c r="A2" s="19" t="s">
        <v>376</v>
      </c>
      <c r="B2" s="20" t="s">
        <v>377</v>
      </c>
      <c r="C2" s="18"/>
      <c r="D2" s="21"/>
      <c r="E2" s="21"/>
      <c r="F2" s="21"/>
      <c r="G2" s="21"/>
      <c r="H2" s="21"/>
    </row>
    <row r="3" spans="1:18" ht="21.75" customHeight="1" x14ac:dyDescent="0.35">
      <c r="A3" s="19"/>
      <c r="B3" s="20"/>
      <c r="C3" s="18"/>
      <c r="D3" s="21"/>
      <c r="E3" s="21"/>
      <c r="F3" s="21"/>
      <c r="G3" s="21"/>
      <c r="H3" s="21"/>
    </row>
    <row r="4" spans="1:18" ht="21.75" customHeight="1" x14ac:dyDescent="0.3">
      <c r="C4" s="1"/>
      <c r="D4" s="1"/>
      <c r="E4" s="1"/>
      <c r="F4" s="1"/>
      <c r="G4" s="460"/>
      <c r="H4" s="460" t="s">
        <v>58</v>
      </c>
    </row>
    <row r="5" spans="1:18" ht="21.75" customHeight="1" x14ac:dyDescent="0.3">
      <c r="A5" s="47" t="s">
        <v>44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18" ht="21.75" customHeight="1" x14ac:dyDescent="0.3">
      <c r="A6" s="23" t="s">
        <v>45</v>
      </c>
      <c r="B6" s="24" t="s">
        <v>25</v>
      </c>
      <c r="C6" s="461">
        <v>2019</v>
      </c>
      <c r="D6" s="461">
        <v>2020</v>
      </c>
      <c r="E6" s="461">
        <v>2021</v>
      </c>
      <c r="F6" s="451">
        <v>2022</v>
      </c>
      <c r="G6" s="451">
        <v>2023</v>
      </c>
      <c r="H6" s="451">
        <v>2024</v>
      </c>
    </row>
    <row r="7" spans="1:18" ht="7.5" customHeight="1" x14ac:dyDescent="0.35">
      <c r="A7" s="25"/>
      <c r="B7" s="22"/>
      <c r="C7" s="26"/>
      <c r="D7" s="26"/>
      <c r="E7" s="26"/>
      <c r="F7" s="18"/>
      <c r="G7" s="18"/>
    </row>
    <row r="8" spans="1:18" ht="21.75" customHeight="1" x14ac:dyDescent="0.3">
      <c r="A8" s="27" t="s">
        <v>46</v>
      </c>
      <c r="B8" s="27" t="s">
        <v>27</v>
      </c>
      <c r="C8" s="28">
        <v>4122</v>
      </c>
      <c r="D8" s="28">
        <v>4334</v>
      </c>
      <c r="E8" s="28">
        <v>4659</v>
      </c>
      <c r="F8" s="462">
        <v>4384</v>
      </c>
      <c r="G8" s="28">
        <v>4251</v>
      </c>
      <c r="H8" s="28">
        <v>3756</v>
      </c>
    </row>
    <row r="9" spans="1:18" ht="21.75" customHeight="1" x14ac:dyDescent="0.3">
      <c r="A9" s="20" t="s">
        <v>47</v>
      </c>
      <c r="B9" s="27" t="s">
        <v>28</v>
      </c>
      <c r="C9" s="28">
        <v>2093</v>
      </c>
      <c r="D9" s="28">
        <v>2292</v>
      </c>
      <c r="E9" s="28">
        <v>2417</v>
      </c>
      <c r="F9" s="463">
        <v>2268</v>
      </c>
      <c r="G9" s="463">
        <v>2198</v>
      </c>
      <c r="H9" s="463">
        <v>1913</v>
      </c>
      <c r="K9" s="14"/>
      <c r="L9" s="14"/>
      <c r="N9" s="14"/>
      <c r="O9" s="14"/>
      <c r="Q9" s="14"/>
      <c r="R9" s="14"/>
    </row>
    <row r="10" spans="1:18" ht="21.75" customHeight="1" x14ac:dyDescent="0.3">
      <c r="A10" s="27"/>
      <c r="B10" s="27" t="s">
        <v>29</v>
      </c>
      <c r="C10" s="28">
        <v>2029</v>
      </c>
      <c r="D10" s="28">
        <v>2042</v>
      </c>
      <c r="E10" s="28">
        <v>2242</v>
      </c>
      <c r="F10" s="463">
        <v>2116</v>
      </c>
      <c r="G10" s="463">
        <v>2053</v>
      </c>
      <c r="H10" s="463">
        <v>1843</v>
      </c>
    </row>
    <row r="11" spans="1:18" ht="21.75" customHeight="1" x14ac:dyDescent="0.3">
      <c r="A11" s="27"/>
      <c r="B11" s="20"/>
      <c r="C11" s="38"/>
      <c r="D11" s="38"/>
      <c r="E11" s="38"/>
      <c r="F11" s="463"/>
      <c r="G11" s="463"/>
      <c r="H11" s="463"/>
    </row>
    <row r="12" spans="1:18" ht="21.75" customHeight="1" x14ac:dyDescent="0.3">
      <c r="A12" s="27" t="s">
        <v>48</v>
      </c>
      <c r="B12" s="27" t="s">
        <v>27</v>
      </c>
      <c r="C12" s="28">
        <v>262</v>
      </c>
      <c r="D12" s="28">
        <v>283</v>
      </c>
      <c r="E12" s="28">
        <v>302</v>
      </c>
      <c r="F12" s="462">
        <v>278</v>
      </c>
      <c r="G12" s="28">
        <v>278</v>
      </c>
      <c r="H12" s="28">
        <v>219</v>
      </c>
    </row>
    <row r="13" spans="1:18" ht="21.75" customHeight="1" x14ac:dyDescent="0.3">
      <c r="A13" s="20" t="s">
        <v>49</v>
      </c>
      <c r="B13" s="27" t="s">
        <v>28</v>
      </c>
      <c r="C13" s="28">
        <v>139</v>
      </c>
      <c r="D13" s="28">
        <v>133</v>
      </c>
      <c r="E13" s="28">
        <v>153</v>
      </c>
      <c r="F13" s="463">
        <v>150</v>
      </c>
      <c r="G13" s="463">
        <v>145</v>
      </c>
      <c r="H13" s="463">
        <v>117</v>
      </c>
    </row>
    <row r="14" spans="1:18" ht="21.75" customHeight="1" x14ac:dyDescent="0.3">
      <c r="A14" s="27"/>
      <c r="B14" s="27" t="s">
        <v>29</v>
      </c>
      <c r="C14" s="28">
        <v>123</v>
      </c>
      <c r="D14" s="28">
        <v>150</v>
      </c>
      <c r="E14" s="28">
        <v>149</v>
      </c>
      <c r="F14" s="463">
        <v>128</v>
      </c>
      <c r="G14" s="463">
        <v>133</v>
      </c>
      <c r="H14" s="463">
        <v>102</v>
      </c>
    </row>
    <row r="15" spans="1:18" ht="21.75" customHeight="1" x14ac:dyDescent="0.3">
      <c r="A15" s="27"/>
      <c r="B15" s="20"/>
      <c r="C15" s="38"/>
      <c r="D15" s="38"/>
      <c r="E15" s="38"/>
      <c r="F15" s="463"/>
      <c r="G15" s="463"/>
      <c r="H15" s="463"/>
      <c r="I15" s="464"/>
    </row>
    <row r="16" spans="1:18" ht="21.75" customHeight="1" x14ac:dyDescent="0.3">
      <c r="A16" s="27" t="s">
        <v>50</v>
      </c>
      <c r="B16" s="27" t="s">
        <v>27</v>
      </c>
      <c r="C16" s="28">
        <v>176</v>
      </c>
      <c r="D16" s="28">
        <v>174</v>
      </c>
      <c r="E16" s="28">
        <v>164</v>
      </c>
      <c r="F16" s="462">
        <v>191</v>
      </c>
      <c r="G16" s="28">
        <v>168</v>
      </c>
      <c r="H16" s="28">
        <v>167</v>
      </c>
    </row>
    <row r="17" spans="1:9" ht="21.75" customHeight="1" x14ac:dyDescent="0.3">
      <c r="A17" s="20" t="s">
        <v>51</v>
      </c>
      <c r="B17" s="27" t="s">
        <v>28</v>
      </c>
      <c r="C17" s="28">
        <v>89</v>
      </c>
      <c r="D17" s="28">
        <v>82</v>
      </c>
      <c r="E17" s="28">
        <v>85</v>
      </c>
      <c r="F17" s="463">
        <v>109</v>
      </c>
      <c r="G17" s="463">
        <v>87</v>
      </c>
      <c r="H17" s="463">
        <v>83</v>
      </c>
    </row>
    <row r="18" spans="1:9" ht="21.75" customHeight="1" x14ac:dyDescent="0.3">
      <c r="A18" s="27"/>
      <c r="B18" s="27" t="s">
        <v>29</v>
      </c>
      <c r="C18" s="28">
        <v>87</v>
      </c>
      <c r="D18" s="28">
        <v>92</v>
      </c>
      <c r="E18" s="28">
        <v>79</v>
      </c>
      <c r="F18" s="463">
        <v>82</v>
      </c>
      <c r="G18" s="463">
        <v>81</v>
      </c>
      <c r="H18" s="463">
        <v>84</v>
      </c>
    </row>
    <row r="19" spans="1:9" ht="21.75" customHeight="1" x14ac:dyDescent="0.3">
      <c r="A19" s="20"/>
      <c r="B19" s="27"/>
      <c r="C19" s="28"/>
      <c r="D19" s="28"/>
      <c r="E19" s="28"/>
      <c r="F19" s="463"/>
      <c r="G19" s="463"/>
      <c r="H19" s="463"/>
    </row>
    <row r="20" spans="1:9" ht="21.75" customHeight="1" x14ac:dyDescent="0.3">
      <c r="A20" s="27" t="s">
        <v>52</v>
      </c>
      <c r="B20" s="27" t="s">
        <v>27</v>
      </c>
      <c r="C20" s="28">
        <v>366</v>
      </c>
      <c r="D20" s="28">
        <v>434</v>
      </c>
      <c r="E20" s="28">
        <v>406</v>
      </c>
      <c r="F20" s="462">
        <v>306</v>
      </c>
      <c r="G20" s="28">
        <v>363</v>
      </c>
      <c r="H20" s="28">
        <v>248</v>
      </c>
    </row>
    <row r="21" spans="1:9" ht="21.75" customHeight="1" x14ac:dyDescent="0.35">
      <c r="A21" s="20" t="s">
        <v>53</v>
      </c>
      <c r="B21" s="27" t="s">
        <v>28</v>
      </c>
      <c r="C21" s="28">
        <v>190</v>
      </c>
      <c r="D21" s="28">
        <v>231</v>
      </c>
      <c r="E21" s="28">
        <v>205</v>
      </c>
      <c r="F21" s="82">
        <v>139</v>
      </c>
      <c r="G21" s="82">
        <v>187</v>
      </c>
      <c r="H21" s="82">
        <v>127</v>
      </c>
    </row>
    <row r="22" spans="1:9" ht="21.75" customHeight="1" x14ac:dyDescent="0.35">
      <c r="A22" s="20"/>
      <c r="B22" s="27" t="s">
        <v>29</v>
      </c>
      <c r="C22" s="28">
        <v>176</v>
      </c>
      <c r="D22" s="28">
        <v>203</v>
      </c>
      <c r="E22" s="28">
        <v>201</v>
      </c>
      <c r="F22" s="82">
        <v>167</v>
      </c>
      <c r="G22" s="82">
        <v>176</v>
      </c>
      <c r="H22" s="82">
        <v>121</v>
      </c>
    </row>
    <row r="23" spans="1:9" ht="21.75" customHeight="1" x14ac:dyDescent="0.35">
      <c r="A23" s="32"/>
      <c r="B23" s="20"/>
      <c r="C23" s="38"/>
      <c r="D23" s="38"/>
      <c r="E23" s="38"/>
      <c r="F23" s="82"/>
      <c r="G23" s="82"/>
      <c r="H23" s="82"/>
    </row>
    <row r="24" spans="1:9" ht="21.75" customHeight="1" x14ac:dyDescent="0.3">
      <c r="A24" s="27" t="s">
        <v>54</v>
      </c>
      <c r="B24" s="27" t="s">
        <v>27</v>
      </c>
      <c r="C24" s="28">
        <v>325</v>
      </c>
      <c r="D24" s="28">
        <v>337</v>
      </c>
      <c r="E24" s="28">
        <v>297</v>
      </c>
      <c r="F24" s="462">
        <v>292</v>
      </c>
      <c r="G24" s="28">
        <v>314</v>
      </c>
      <c r="H24" s="28">
        <v>192</v>
      </c>
    </row>
    <row r="25" spans="1:9" ht="21.75" customHeight="1" x14ac:dyDescent="0.35">
      <c r="A25" s="20" t="s">
        <v>55</v>
      </c>
      <c r="B25" s="20" t="s">
        <v>56</v>
      </c>
      <c r="C25" s="28">
        <v>175</v>
      </c>
      <c r="D25" s="28">
        <v>163</v>
      </c>
      <c r="E25" s="28">
        <v>155</v>
      </c>
      <c r="F25" s="82">
        <v>161</v>
      </c>
      <c r="G25" s="82">
        <v>167</v>
      </c>
      <c r="H25" s="82">
        <v>98</v>
      </c>
    </row>
    <row r="26" spans="1:9" ht="21.75" customHeight="1" x14ac:dyDescent="0.35">
      <c r="A26" s="27"/>
      <c r="B26" s="27" t="s">
        <v>29</v>
      </c>
      <c r="C26" s="28">
        <v>150</v>
      </c>
      <c r="D26" s="28">
        <v>174</v>
      </c>
      <c r="E26" s="28">
        <v>142</v>
      </c>
      <c r="F26" s="82">
        <v>131</v>
      </c>
      <c r="G26" s="82">
        <v>147</v>
      </c>
      <c r="H26" s="82">
        <v>94</v>
      </c>
    </row>
    <row r="27" spans="1:9" ht="7.5" customHeight="1" x14ac:dyDescent="0.35">
      <c r="A27" s="42"/>
      <c r="B27" s="42"/>
      <c r="C27" s="312"/>
      <c r="D27" s="312"/>
      <c r="E27" s="312"/>
      <c r="F27" s="465"/>
      <c r="G27" s="465"/>
      <c r="H27" s="465"/>
      <c r="I27" s="464"/>
    </row>
    <row r="28" spans="1:9" ht="7.5" customHeight="1" x14ac:dyDescent="0.35">
      <c r="A28" s="40"/>
      <c r="B28" s="40"/>
      <c r="C28" s="313"/>
      <c r="D28" s="313"/>
      <c r="E28" s="313"/>
      <c r="F28" s="18"/>
      <c r="G28" s="18"/>
    </row>
    <row r="29" spans="1:9" ht="21.75" customHeight="1" x14ac:dyDescent="0.3">
      <c r="A29" s="45" t="s">
        <v>33</v>
      </c>
      <c r="B29" s="32" t="s">
        <v>57</v>
      </c>
      <c r="C29" s="79">
        <v>5251</v>
      </c>
      <c r="D29" s="79">
        <v>5562</v>
      </c>
      <c r="E29" s="79">
        <v>5828</v>
      </c>
      <c r="F29" s="79">
        <v>5451</v>
      </c>
      <c r="G29" s="79">
        <v>5374</v>
      </c>
      <c r="H29" s="79">
        <v>4582</v>
      </c>
    </row>
    <row r="30" spans="1:9" ht="21.75" customHeight="1" x14ac:dyDescent="0.3">
      <c r="A30" s="32" t="s">
        <v>35</v>
      </c>
      <c r="B30" s="45" t="s">
        <v>36</v>
      </c>
      <c r="C30" s="80">
        <v>2686</v>
      </c>
      <c r="D30" s="80">
        <v>2901</v>
      </c>
      <c r="E30" s="80">
        <v>3015</v>
      </c>
      <c r="F30" s="80">
        <v>2827</v>
      </c>
      <c r="G30" s="80">
        <v>2784</v>
      </c>
      <c r="H30" s="80">
        <v>2338</v>
      </c>
    </row>
    <row r="31" spans="1:9" ht="21.75" customHeight="1" x14ac:dyDescent="0.35">
      <c r="A31" s="22"/>
      <c r="B31" s="45" t="s">
        <v>37</v>
      </c>
      <c r="C31" s="80">
        <v>2565</v>
      </c>
      <c r="D31" s="80">
        <v>2661</v>
      </c>
      <c r="E31" s="80">
        <v>2813</v>
      </c>
      <c r="F31" s="80">
        <v>2624</v>
      </c>
      <c r="G31" s="80">
        <v>2590</v>
      </c>
      <c r="H31" s="80">
        <v>2244</v>
      </c>
    </row>
    <row r="32" spans="1:9" ht="7.5" customHeight="1" x14ac:dyDescent="0.3">
      <c r="A32" s="9"/>
      <c r="B32" s="9"/>
      <c r="C32" s="16"/>
      <c r="D32" s="16"/>
      <c r="E32" s="16"/>
      <c r="F32" s="16"/>
      <c r="G32" s="43"/>
      <c r="H32" s="466"/>
    </row>
    <row r="33" spans="1:9" ht="21.75" customHeight="1" x14ac:dyDescent="0.3">
      <c r="A33" s="6"/>
      <c r="B33" s="6"/>
      <c r="C33" s="7"/>
      <c r="D33" s="7"/>
      <c r="E33" s="7"/>
      <c r="F33" s="7"/>
      <c r="G33" s="7"/>
      <c r="H33" s="81"/>
    </row>
    <row r="34" spans="1:9" ht="21.75" customHeight="1" x14ac:dyDescent="0.3">
      <c r="A34" s="6"/>
      <c r="B34" s="2"/>
      <c r="C34" s="1"/>
      <c r="D34" s="1"/>
      <c r="E34" s="3"/>
      <c r="F34" s="1"/>
      <c r="G34" s="34"/>
      <c r="H34" s="460" t="s">
        <v>38</v>
      </c>
    </row>
    <row r="35" spans="1:9" ht="21.75" customHeight="1" x14ac:dyDescent="0.3">
      <c r="A35" s="6"/>
      <c r="B35" s="6"/>
      <c r="C35" s="7"/>
      <c r="D35" s="7"/>
      <c r="E35" s="7"/>
      <c r="F35" s="7"/>
      <c r="G35" s="35"/>
      <c r="H35" s="467" t="s">
        <v>39</v>
      </c>
    </row>
    <row r="36" spans="1:9" ht="15" customHeight="1" x14ac:dyDescent="0.3">
      <c r="A36" s="6"/>
      <c r="B36" s="6"/>
      <c r="C36" s="7"/>
      <c r="D36" s="7"/>
      <c r="E36" s="7"/>
      <c r="F36" s="7"/>
      <c r="G36" s="7"/>
      <c r="H36" s="81"/>
    </row>
    <row r="37" spans="1:9" ht="15" customHeight="1" x14ac:dyDescent="0.3">
      <c r="A37" s="6"/>
      <c r="B37" s="6"/>
      <c r="C37" s="7"/>
      <c r="D37" s="7"/>
      <c r="E37" s="7"/>
      <c r="F37" s="7"/>
      <c r="G37" s="7"/>
      <c r="H37" s="81"/>
    </row>
    <row r="38" spans="1:9" x14ac:dyDescent="0.3">
      <c r="A38" s="6"/>
      <c r="B38" s="6"/>
      <c r="C38" s="7"/>
      <c r="D38" s="7"/>
      <c r="E38" s="7"/>
      <c r="F38" s="7"/>
      <c r="G38" s="7"/>
      <c r="H38" s="81"/>
    </row>
    <row r="39" spans="1:9" x14ac:dyDescent="0.3">
      <c r="A39" s="6"/>
      <c r="B39" s="6"/>
      <c r="C39" s="7"/>
      <c r="D39" s="7"/>
      <c r="E39" s="7"/>
      <c r="F39" s="7"/>
      <c r="G39" s="7"/>
      <c r="H39" s="81"/>
      <c r="I39" s="464"/>
    </row>
    <row r="40" spans="1:9" x14ac:dyDescent="0.3">
      <c r="A40" s="6"/>
      <c r="B40" s="6"/>
      <c r="C40" s="7"/>
      <c r="D40" s="7"/>
      <c r="E40" s="7"/>
      <c r="F40" s="7"/>
      <c r="G40" s="7"/>
      <c r="H40" s="81"/>
    </row>
    <row r="41" spans="1:9" x14ac:dyDescent="0.3">
      <c r="A41" s="6"/>
      <c r="B41" s="6"/>
      <c r="C41" s="7"/>
      <c r="D41" s="7"/>
      <c r="E41" s="7"/>
      <c r="F41" s="7"/>
      <c r="G41" s="7"/>
      <c r="H41" s="81"/>
    </row>
    <row r="43" spans="1:9" x14ac:dyDescent="0.35">
      <c r="A43" s="2"/>
      <c r="B43" s="2"/>
    </row>
    <row r="45" spans="1:9" x14ac:dyDescent="0.35">
      <c r="A45" s="5"/>
    </row>
    <row r="47" spans="1:9" ht="12" customHeight="1" x14ac:dyDescent="0.35">
      <c r="B47" s="5"/>
    </row>
    <row r="50" spans="1:9" s="4" customFormat="1" x14ac:dyDescent="0.35">
      <c r="A50" s="1"/>
      <c r="B50" s="1"/>
      <c r="H50" s="18"/>
    </row>
    <row r="51" spans="1:9" x14ac:dyDescent="0.35">
      <c r="I51" s="464"/>
    </row>
    <row r="56" spans="1:9" x14ac:dyDescent="0.35">
      <c r="I56" s="464"/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79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59999389629810485"/>
  </sheetPr>
  <dimension ref="A1:J59"/>
  <sheetViews>
    <sheetView view="pageBreakPreview" topLeftCell="A22" zoomScale="70" zoomScaleSheetLayoutView="70" workbookViewId="0">
      <selection activeCell="C13" sqref="C13"/>
    </sheetView>
  </sheetViews>
  <sheetFormatPr defaultColWidth="11.44140625" defaultRowHeight="15.6" x14ac:dyDescent="0.3"/>
  <cols>
    <col min="1" max="1" width="33.44140625" style="336" customWidth="1"/>
    <col min="2" max="2" width="24" style="336" customWidth="1"/>
    <col min="3" max="8" width="10.44140625" style="350" customWidth="1"/>
    <col min="9" max="16384" width="11.44140625" style="336"/>
  </cols>
  <sheetData>
    <row r="1" spans="1:10" ht="21.75" customHeight="1" x14ac:dyDescent="0.35">
      <c r="A1" s="332" t="s">
        <v>210</v>
      </c>
      <c r="B1" s="333" t="s">
        <v>99</v>
      </c>
      <c r="C1" s="334"/>
      <c r="D1" s="335"/>
      <c r="E1" s="335"/>
      <c r="F1" s="335"/>
      <c r="G1" s="335"/>
      <c r="H1" s="335"/>
    </row>
    <row r="2" spans="1:10" s="366" customFormat="1" ht="21.75" customHeight="1" x14ac:dyDescent="0.35">
      <c r="A2" s="337" t="s">
        <v>211</v>
      </c>
      <c r="B2" s="338" t="s">
        <v>100</v>
      </c>
      <c r="C2" s="339"/>
      <c r="D2" s="339"/>
      <c r="E2" s="339"/>
      <c r="F2" s="339"/>
      <c r="G2" s="339"/>
      <c r="H2" s="339"/>
    </row>
    <row r="3" spans="1:10" ht="21.75" customHeight="1" x14ac:dyDescent="0.35">
      <c r="A3" s="397"/>
      <c r="B3" s="333"/>
      <c r="C3" s="334"/>
      <c r="D3" s="335"/>
      <c r="E3" s="335"/>
      <c r="F3" s="335"/>
      <c r="G3" s="335"/>
      <c r="H3" s="335"/>
    </row>
    <row r="4" spans="1:10" ht="21.75" customHeight="1" x14ac:dyDescent="0.35">
      <c r="A4" s="340"/>
      <c r="B4" s="340"/>
      <c r="C4" s="334"/>
      <c r="D4" s="334"/>
      <c r="E4" s="341"/>
      <c r="F4" s="371"/>
      <c r="G4" s="398"/>
      <c r="H4" s="398" t="s">
        <v>212</v>
      </c>
    </row>
    <row r="5" spans="1:10" ht="21.75" customHeight="1" x14ac:dyDescent="0.3">
      <c r="A5" s="342" t="s">
        <v>208</v>
      </c>
      <c r="B5" s="343" t="s">
        <v>22</v>
      </c>
      <c r="C5" s="527" t="s">
        <v>107</v>
      </c>
      <c r="D5" s="527"/>
      <c r="E5" s="527"/>
      <c r="F5" s="527"/>
      <c r="G5" s="527"/>
      <c r="H5" s="527"/>
    </row>
    <row r="6" spans="1:10" ht="21.75" customHeight="1" x14ac:dyDescent="0.3">
      <c r="A6" s="344" t="s">
        <v>209</v>
      </c>
      <c r="B6" s="345" t="s">
        <v>25</v>
      </c>
      <c r="C6" s="346">
        <v>2019</v>
      </c>
      <c r="D6" s="346">
        <v>2020</v>
      </c>
      <c r="E6" s="346">
        <v>2021</v>
      </c>
      <c r="F6" s="346">
        <v>2022</v>
      </c>
      <c r="G6" s="346">
        <v>2023</v>
      </c>
      <c r="H6" s="346">
        <v>2024</v>
      </c>
      <c r="J6" s="347"/>
    </row>
    <row r="7" spans="1:10" ht="7.5" customHeight="1" x14ac:dyDescent="0.35">
      <c r="A7" s="348"/>
      <c r="B7" s="340"/>
      <c r="C7" s="349"/>
      <c r="D7" s="349"/>
      <c r="E7" s="349"/>
      <c r="G7" s="395"/>
      <c r="H7" s="395"/>
    </row>
    <row r="8" spans="1:10" ht="18.75" customHeight="1" x14ac:dyDescent="0.3">
      <c r="A8" s="351" t="s">
        <v>69</v>
      </c>
      <c r="B8" s="351" t="s">
        <v>27</v>
      </c>
      <c r="C8" s="123">
        <f t="shared" ref="C8:G8" si="0">SUM(C9:C10)</f>
        <v>17</v>
      </c>
      <c r="D8" s="123">
        <f t="shared" si="0"/>
        <v>11</v>
      </c>
      <c r="E8" s="123">
        <f t="shared" si="0"/>
        <v>9</v>
      </c>
      <c r="F8" s="141">
        <f t="shared" si="0"/>
        <v>15</v>
      </c>
      <c r="G8" s="436">
        <f t="shared" si="0"/>
        <v>20</v>
      </c>
      <c r="H8" s="141">
        <f t="shared" ref="H8" si="1">SUM(H9:H10)</f>
        <v>37</v>
      </c>
    </row>
    <row r="9" spans="1:10" ht="18.75" customHeight="1" x14ac:dyDescent="0.35">
      <c r="A9" s="351" t="s">
        <v>70</v>
      </c>
      <c r="B9" s="351" t="s">
        <v>28</v>
      </c>
      <c r="C9" s="123">
        <v>13</v>
      </c>
      <c r="D9" s="123">
        <v>6</v>
      </c>
      <c r="E9" s="123">
        <v>4</v>
      </c>
      <c r="F9" s="146">
        <v>11</v>
      </c>
      <c r="G9" s="436">
        <v>15</v>
      </c>
      <c r="H9" s="124">
        <v>22</v>
      </c>
    </row>
    <row r="10" spans="1:10" ht="18.75" customHeight="1" x14ac:dyDescent="0.35">
      <c r="A10" s="338" t="s">
        <v>71</v>
      </c>
      <c r="B10" s="351" t="s">
        <v>29</v>
      </c>
      <c r="C10" s="123">
        <v>4</v>
      </c>
      <c r="D10" s="123">
        <v>5</v>
      </c>
      <c r="E10" s="123">
        <v>5</v>
      </c>
      <c r="F10" s="146">
        <v>4</v>
      </c>
      <c r="G10" s="436">
        <v>5</v>
      </c>
      <c r="H10" s="124">
        <v>15</v>
      </c>
    </row>
    <row r="11" spans="1:10" ht="12" customHeight="1" x14ac:dyDescent="0.35">
      <c r="A11" s="351"/>
      <c r="B11" s="338"/>
      <c r="C11" s="355"/>
      <c r="D11" s="355"/>
      <c r="E11" s="355"/>
      <c r="F11" s="146"/>
      <c r="G11" s="436"/>
      <c r="H11" s="336"/>
    </row>
    <row r="12" spans="1:10" ht="18.75" customHeight="1" x14ac:dyDescent="0.3">
      <c r="A12" s="351" t="s">
        <v>72</v>
      </c>
      <c r="B12" s="351" t="s">
        <v>27</v>
      </c>
      <c r="C12" s="123">
        <f t="shared" ref="C12:H12" si="2">SUM(C13:C14)</f>
        <v>1276</v>
      </c>
      <c r="D12" s="123">
        <f t="shared" si="2"/>
        <v>1249</v>
      </c>
      <c r="E12" s="123">
        <f t="shared" si="2"/>
        <v>1354</v>
      </c>
      <c r="F12" s="124">
        <f t="shared" si="2"/>
        <v>1689</v>
      </c>
      <c r="G12" s="436">
        <v>1477</v>
      </c>
      <c r="H12" s="141">
        <f t="shared" si="2"/>
        <v>1488</v>
      </c>
    </row>
    <row r="13" spans="1:10" ht="18.75" customHeight="1" x14ac:dyDescent="0.35">
      <c r="A13" s="338" t="s">
        <v>73</v>
      </c>
      <c r="B13" s="351" t="s">
        <v>28</v>
      </c>
      <c r="C13" s="123">
        <v>662</v>
      </c>
      <c r="D13" s="123">
        <v>672</v>
      </c>
      <c r="E13" s="123">
        <v>719</v>
      </c>
      <c r="F13" s="146">
        <v>937</v>
      </c>
      <c r="G13" s="436">
        <v>741</v>
      </c>
      <c r="H13" s="124">
        <v>827</v>
      </c>
    </row>
    <row r="14" spans="1:10" ht="18.75" customHeight="1" x14ac:dyDescent="0.35">
      <c r="A14" s="351"/>
      <c r="B14" s="351" t="s">
        <v>29</v>
      </c>
      <c r="C14" s="123">
        <v>614</v>
      </c>
      <c r="D14" s="123">
        <v>577</v>
      </c>
      <c r="E14" s="123">
        <v>635</v>
      </c>
      <c r="F14" s="146">
        <v>752</v>
      </c>
      <c r="G14" s="436">
        <v>736</v>
      </c>
      <c r="H14" s="124">
        <v>661</v>
      </c>
    </row>
    <row r="15" spans="1:10" ht="12" customHeight="1" x14ac:dyDescent="0.35">
      <c r="A15" s="351"/>
      <c r="B15" s="338"/>
      <c r="C15" s="355"/>
      <c r="D15" s="355"/>
      <c r="E15" s="355"/>
      <c r="F15" s="146"/>
      <c r="G15" s="436"/>
      <c r="H15" s="336"/>
    </row>
    <row r="16" spans="1:10" ht="18.75" customHeight="1" x14ac:dyDescent="0.3">
      <c r="A16" s="351" t="s">
        <v>74</v>
      </c>
      <c r="B16" s="351" t="s">
        <v>27</v>
      </c>
      <c r="C16" s="123">
        <f t="shared" ref="C16:H16" si="3">SUM(C17:C18)</f>
        <v>43</v>
      </c>
      <c r="D16" s="123">
        <f t="shared" si="3"/>
        <v>41</v>
      </c>
      <c r="E16" s="123">
        <f t="shared" si="3"/>
        <v>40</v>
      </c>
      <c r="F16" s="124">
        <f t="shared" si="3"/>
        <v>61</v>
      </c>
      <c r="G16" s="436">
        <v>63</v>
      </c>
      <c r="H16" s="141">
        <f t="shared" si="3"/>
        <v>64</v>
      </c>
    </row>
    <row r="17" spans="1:10" ht="18.75" customHeight="1" x14ac:dyDescent="0.35">
      <c r="A17" s="338"/>
      <c r="B17" s="351" t="s">
        <v>28</v>
      </c>
      <c r="C17" s="123">
        <v>35</v>
      </c>
      <c r="D17" s="123">
        <v>23</v>
      </c>
      <c r="E17" s="123">
        <v>26</v>
      </c>
      <c r="F17" s="146">
        <v>29</v>
      </c>
      <c r="G17" s="436">
        <v>34</v>
      </c>
      <c r="H17" s="124">
        <v>38</v>
      </c>
    </row>
    <row r="18" spans="1:10" ht="18.75" customHeight="1" x14ac:dyDescent="0.35">
      <c r="A18" s="351"/>
      <c r="B18" s="351" t="s">
        <v>29</v>
      </c>
      <c r="C18" s="123">
        <v>8</v>
      </c>
      <c r="D18" s="123">
        <v>18</v>
      </c>
      <c r="E18" s="123">
        <v>14</v>
      </c>
      <c r="F18" s="146">
        <v>32</v>
      </c>
      <c r="G18" s="436">
        <v>29</v>
      </c>
      <c r="H18" s="124">
        <v>26</v>
      </c>
      <c r="J18" s="352"/>
    </row>
    <row r="19" spans="1:10" ht="12" customHeight="1" x14ac:dyDescent="0.35">
      <c r="A19" s="338"/>
      <c r="B19" s="338"/>
      <c r="C19" s="123"/>
      <c r="D19" s="123"/>
      <c r="E19" s="123"/>
      <c r="F19" s="146"/>
      <c r="G19" s="445"/>
      <c r="H19" s="336"/>
    </row>
    <row r="20" spans="1:10" ht="18.75" customHeight="1" x14ac:dyDescent="0.3">
      <c r="A20" s="351" t="s">
        <v>75</v>
      </c>
      <c r="B20" s="351" t="s">
        <v>27</v>
      </c>
      <c r="C20" s="123">
        <f t="shared" ref="C20:H20" si="4">SUM(C21:C22)</f>
        <v>1</v>
      </c>
      <c r="D20" s="123">
        <f t="shared" si="4"/>
        <v>2</v>
      </c>
      <c r="E20" s="123">
        <f t="shared" si="4"/>
        <v>3</v>
      </c>
      <c r="F20" s="124">
        <f t="shared" si="4"/>
        <v>1</v>
      </c>
      <c r="G20" s="436">
        <f t="shared" si="4"/>
        <v>0</v>
      </c>
      <c r="H20" s="141">
        <f t="shared" si="4"/>
        <v>3</v>
      </c>
    </row>
    <row r="21" spans="1:10" ht="18.75" customHeight="1" x14ac:dyDescent="0.35">
      <c r="A21" s="338" t="s">
        <v>76</v>
      </c>
      <c r="B21" s="351" t="s">
        <v>28</v>
      </c>
      <c r="C21" s="123">
        <v>0</v>
      </c>
      <c r="D21" s="123">
        <v>2</v>
      </c>
      <c r="E21" s="123">
        <v>1</v>
      </c>
      <c r="F21" s="192" t="s">
        <v>60</v>
      </c>
      <c r="G21" s="436">
        <v>0</v>
      </c>
      <c r="H21" s="141">
        <v>0</v>
      </c>
    </row>
    <row r="22" spans="1:10" ht="18.75" customHeight="1" x14ac:dyDescent="0.35">
      <c r="A22" s="338"/>
      <c r="B22" s="351" t="s">
        <v>29</v>
      </c>
      <c r="C22" s="123">
        <v>1</v>
      </c>
      <c r="D22" s="123">
        <v>0</v>
      </c>
      <c r="E22" s="123">
        <v>2</v>
      </c>
      <c r="F22" s="146">
        <v>1</v>
      </c>
      <c r="G22" s="436">
        <v>0</v>
      </c>
      <c r="H22" s="141">
        <v>3</v>
      </c>
    </row>
    <row r="23" spans="1:10" ht="12" customHeight="1" x14ac:dyDescent="0.35">
      <c r="A23" s="361"/>
      <c r="B23" s="338"/>
      <c r="C23" s="355"/>
      <c r="D23" s="355"/>
      <c r="E23" s="355"/>
      <c r="F23" s="146"/>
      <c r="G23" s="445"/>
      <c r="H23" s="336"/>
    </row>
    <row r="24" spans="1:10" ht="18.75" customHeight="1" x14ac:dyDescent="0.3">
      <c r="A24" s="351" t="s">
        <v>77</v>
      </c>
      <c r="B24" s="351" t="s">
        <v>27</v>
      </c>
      <c r="C24" s="123">
        <f t="shared" ref="C24:H24" si="5">SUM(C25:C26)</f>
        <v>0</v>
      </c>
      <c r="D24" s="123">
        <f t="shared" si="5"/>
        <v>0</v>
      </c>
      <c r="E24" s="123">
        <f t="shared" si="5"/>
        <v>0</v>
      </c>
      <c r="F24" s="123">
        <f t="shared" si="5"/>
        <v>0</v>
      </c>
      <c r="G24" s="436">
        <f t="shared" si="5"/>
        <v>0</v>
      </c>
      <c r="H24" s="141">
        <f t="shared" si="5"/>
        <v>0</v>
      </c>
    </row>
    <row r="25" spans="1:10" ht="18.75" customHeight="1" x14ac:dyDescent="0.3">
      <c r="A25" s="338"/>
      <c r="B25" s="351" t="s">
        <v>28</v>
      </c>
      <c r="C25" s="123">
        <v>0</v>
      </c>
      <c r="D25" s="123">
        <v>0</v>
      </c>
      <c r="E25" s="123">
        <v>0</v>
      </c>
      <c r="F25" s="123">
        <v>0</v>
      </c>
      <c r="G25" s="436">
        <v>0</v>
      </c>
      <c r="H25" s="141">
        <v>0</v>
      </c>
    </row>
    <row r="26" spans="1:10" ht="18.75" customHeight="1" x14ac:dyDescent="0.3">
      <c r="A26" s="351"/>
      <c r="B26" s="351" t="s">
        <v>29</v>
      </c>
      <c r="C26" s="123">
        <v>0</v>
      </c>
      <c r="D26" s="123">
        <v>0</v>
      </c>
      <c r="E26" s="123">
        <v>0</v>
      </c>
      <c r="F26" s="123">
        <v>0</v>
      </c>
      <c r="G26" s="436">
        <v>0</v>
      </c>
      <c r="H26" s="141">
        <v>0</v>
      </c>
    </row>
    <row r="27" spans="1:10" ht="12" customHeight="1" x14ac:dyDescent="0.35">
      <c r="A27" s="361"/>
      <c r="B27" s="338"/>
      <c r="C27" s="355"/>
      <c r="D27" s="355"/>
      <c r="E27" s="355"/>
      <c r="F27" s="146"/>
      <c r="G27" s="445"/>
      <c r="H27" s="336"/>
    </row>
    <row r="28" spans="1:10" ht="18.75" customHeight="1" x14ac:dyDescent="0.3">
      <c r="A28" s="351" t="s">
        <v>78</v>
      </c>
      <c r="B28" s="351" t="s">
        <v>27</v>
      </c>
      <c r="C28" s="123">
        <f t="shared" ref="C28:H28" si="6">SUM(C29:C30)</f>
        <v>0</v>
      </c>
      <c r="D28" s="123">
        <f t="shared" si="6"/>
        <v>0</v>
      </c>
      <c r="E28" s="123">
        <f t="shared" si="6"/>
        <v>0</v>
      </c>
      <c r="F28" s="124">
        <f t="shared" si="6"/>
        <v>1</v>
      </c>
      <c r="G28" s="436">
        <f t="shared" si="6"/>
        <v>0</v>
      </c>
      <c r="H28" s="141">
        <f t="shared" si="6"/>
        <v>0</v>
      </c>
    </row>
    <row r="29" spans="1:10" ht="18.75" customHeight="1" x14ac:dyDescent="0.35">
      <c r="A29" s="338"/>
      <c r="B29" s="351" t="s">
        <v>28</v>
      </c>
      <c r="C29" s="123">
        <v>0</v>
      </c>
      <c r="D29" s="123">
        <v>0</v>
      </c>
      <c r="E29" s="123">
        <v>0</v>
      </c>
      <c r="F29" s="146">
        <v>1</v>
      </c>
      <c r="G29" s="446">
        <v>0</v>
      </c>
      <c r="H29" s="141">
        <v>0</v>
      </c>
    </row>
    <row r="30" spans="1:10" ht="18.75" customHeight="1" x14ac:dyDescent="0.35">
      <c r="A30" s="351"/>
      <c r="B30" s="351" t="s">
        <v>29</v>
      </c>
      <c r="C30" s="123">
        <v>0</v>
      </c>
      <c r="D30" s="123">
        <v>0</v>
      </c>
      <c r="E30" s="123">
        <v>0</v>
      </c>
      <c r="F30" s="192" t="s">
        <v>60</v>
      </c>
      <c r="G30" s="446">
        <v>0</v>
      </c>
      <c r="H30" s="141">
        <v>0</v>
      </c>
    </row>
    <row r="31" spans="1:10" ht="12" customHeight="1" x14ac:dyDescent="0.35">
      <c r="A31" s="361"/>
      <c r="B31" s="338"/>
      <c r="C31" s="355"/>
      <c r="D31" s="355"/>
      <c r="E31" s="355"/>
      <c r="F31" s="146"/>
      <c r="G31" s="445"/>
      <c r="H31" s="336"/>
    </row>
    <row r="32" spans="1:10" ht="18.75" customHeight="1" x14ac:dyDescent="0.3">
      <c r="A32" s="351" t="s">
        <v>79</v>
      </c>
      <c r="B32" s="351" t="s">
        <v>27</v>
      </c>
      <c r="C32" s="123">
        <f t="shared" ref="C32:H32" si="7">SUM(C33:C34)</f>
        <v>0</v>
      </c>
      <c r="D32" s="123">
        <f t="shared" si="7"/>
        <v>0</v>
      </c>
      <c r="E32" s="123">
        <f t="shared" si="7"/>
        <v>0</v>
      </c>
      <c r="F32" s="123">
        <f t="shared" si="7"/>
        <v>0</v>
      </c>
      <c r="G32" s="436">
        <f t="shared" si="7"/>
        <v>0</v>
      </c>
      <c r="H32" s="141">
        <f t="shared" si="7"/>
        <v>0</v>
      </c>
    </row>
    <row r="33" spans="1:8" ht="18.75" customHeight="1" x14ac:dyDescent="0.35">
      <c r="A33" s="338"/>
      <c r="B33" s="351" t="s">
        <v>28</v>
      </c>
      <c r="C33" s="123">
        <v>0</v>
      </c>
      <c r="D33" s="123">
        <v>0</v>
      </c>
      <c r="E33" s="123">
        <v>0</v>
      </c>
      <c r="F33" s="123">
        <v>0</v>
      </c>
      <c r="G33" s="446">
        <v>0</v>
      </c>
      <c r="H33" s="141">
        <v>0</v>
      </c>
    </row>
    <row r="34" spans="1:8" ht="18.75" customHeight="1" x14ac:dyDescent="0.35">
      <c r="A34" s="351"/>
      <c r="B34" s="351" t="s">
        <v>29</v>
      </c>
      <c r="C34" s="123">
        <v>0</v>
      </c>
      <c r="D34" s="123">
        <v>0</v>
      </c>
      <c r="E34" s="123">
        <v>0</v>
      </c>
      <c r="F34" s="123">
        <v>0</v>
      </c>
      <c r="G34" s="446">
        <v>0</v>
      </c>
      <c r="H34" s="141">
        <v>0</v>
      </c>
    </row>
    <row r="35" spans="1:8" ht="12" customHeight="1" x14ac:dyDescent="0.35">
      <c r="A35" s="361"/>
      <c r="B35" s="338"/>
      <c r="C35" s="355"/>
      <c r="D35" s="355"/>
      <c r="E35" s="355"/>
      <c r="F35" s="146"/>
      <c r="G35" s="445"/>
      <c r="H35" s="336"/>
    </row>
    <row r="36" spans="1:8" ht="18.75" customHeight="1" x14ac:dyDescent="0.3">
      <c r="A36" s="351" t="s">
        <v>80</v>
      </c>
      <c r="B36" s="351" t="s">
        <v>27</v>
      </c>
      <c r="C36" s="123">
        <f t="shared" ref="C36:H36" si="8">SUM(C37:C38)</f>
        <v>0</v>
      </c>
      <c r="D36" s="123">
        <f t="shared" si="8"/>
        <v>0</v>
      </c>
      <c r="E36" s="123">
        <f t="shared" si="8"/>
        <v>0</v>
      </c>
      <c r="F36" s="123">
        <f t="shared" si="8"/>
        <v>0</v>
      </c>
      <c r="G36" s="436">
        <f t="shared" si="8"/>
        <v>0</v>
      </c>
      <c r="H36" s="141">
        <f t="shared" si="8"/>
        <v>0</v>
      </c>
    </row>
    <row r="37" spans="1:8" ht="18.75" customHeight="1" x14ac:dyDescent="0.35">
      <c r="A37" s="338"/>
      <c r="B37" s="351" t="s">
        <v>28</v>
      </c>
      <c r="C37" s="123">
        <v>0</v>
      </c>
      <c r="D37" s="123">
        <v>0</v>
      </c>
      <c r="E37" s="123">
        <v>0</v>
      </c>
      <c r="F37" s="123">
        <v>0</v>
      </c>
      <c r="G37" s="446">
        <v>0</v>
      </c>
      <c r="H37" s="141">
        <v>0</v>
      </c>
    </row>
    <row r="38" spans="1:8" ht="18.75" customHeight="1" x14ac:dyDescent="0.35">
      <c r="A38" s="351"/>
      <c r="B38" s="351" t="s">
        <v>29</v>
      </c>
      <c r="C38" s="123">
        <v>0</v>
      </c>
      <c r="D38" s="123">
        <v>0</v>
      </c>
      <c r="E38" s="123">
        <v>0</v>
      </c>
      <c r="F38" s="123">
        <v>0</v>
      </c>
      <c r="G38" s="446">
        <v>0</v>
      </c>
      <c r="H38" s="141">
        <v>0</v>
      </c>
    </row>
    <row r="39" spans="1:8" ht="12" customHeight="1" x14ac:dyDescent="0.35">
      <c r="A39" s="361"/>
      <c r="B39" s="338"/>
      <c r="C39" s="355"/>
      <c r="D39" s="355"/>
      <c r="E39" s="355"/>
      <c r="F39" s="355"/>
      <c r="G39" s="445"/>
      <c r="H39" s="336"/>
    </row>
    <row r="40" spans="1:8" ht="18.75" customHeight="1" x14ac:dyDescent="0.3">
      <c r="A40" s="351" t="s">
        <v>81</v>
      </c>
      <c r="B40" s="351" t="s">
        <v>27</v>
      </c>
      <c r="C40" s="123">
        <f t="shared" ref="C40:H40" si="9">SUM(C41:C42)</f>
        <v>0</v>
      </c>
      <c r="D40" s="123">
        <f t="shared" si="9"/>
        <v>0</v>
      </c>
      <c r="E40" s="123">
        <f t="shared" si="9"/>
        <v>0</v>
      </c>
      <c r="F40" s="123">
        <f t="shared" si="9"/>
        <v>0</v>
      </c>
      <c r="G40" s="436">
        <f t="shared" si="9"/>
        <v>0</v>
      </c>
      <c r="H40" s="141">
        <f t="shared" si="9"/>
        <v>0</v>
      </c>
    </row>
    <row r="41" spans="1:8" ht="18.75" customHeight="1" x14ac:dyDescent="0.3">
      <c r="A41" s="338"/>
      <c r="B41" s="351" t="s">
        <v>28</v>
      </c>
      <c r="C41" s="123">
        <v>0</v>
      </c>
      <c r="D41" s="123">
        <v>0</v>
      </c>
      <c r="E41" s="123">
        <v>0</v>
      </c>
      <c r="F41" s="123">
        <v>0</v>
      </c>
      <c r="G41" s="133">
        <v>0</v>
      </c>
      <c r="H41" s="141">
        <v>0</v>
      </c>
    </row>
    <row r="42" spans="1:8" ht="18.75" customHeight="1" x14ac:dyDescent="0.3">
      <c r="A42" s="351"/>
      <c r="B42" s="351" t="s">
        <v>29</v>
      </c>
      <c r="C42" s="123">
        <v>0</v>
      </c>
      <c r="D42" s="123">
        <v>0</v>
      </c>
      <c r="E42" s="123">
        <v>0</v>
      </c>
      <c r="F42" s="123">
        <v>0</v>
      </c>
      <c r="G42" s="133">
        <v>0</v>
      </c>
      <c r="H42" s="141">
        <v>0</v>
      </c>
    </row>
    <row r="43" spans="1:8" ht="12" customHeight="1" x14ac:dyDescent="0.35">
      <c r="A43" s="361"/>
      <c r="B43" s="338"/>
      <c r="C43" s="355"/>
      <c r="D43" s="355"/>
      <c r="E43" s="355"/>
      <c r="F43" s="355"/>
      <c r="G43" s="445"/>
      <c r="H43" s="336"/>
    </row>
    <row r="44" spans="1:8" ht="18.75" customHeight="1" x14ac:dyDescent="0.3">
      <c r="A44" s="351" t="s">
        <v>82</v>
      </c>
      <c r="B44" s="351" t="s">
        <v>27</v>
      </c>
      <c r="C44" s="123">
        <f t="shared" ref="C44:H46" si="10">SUM(C45:C46)</f>
        <v>0</v>
      </c>
      <c r="D44" s="123">
        <f t="shared" si="10"/>
        <v>2</v>
      </c>
      <c r="E44" s="123">
        <f t="shared" si="10"/>
        <v>0</v>
      </c>
      <c r="F44" s="123">
        <f t="shared" si="10"/>
        <v>0</v>
      </c>
      <c r="G44" s="436">
        <f t="shared" si="10"/>
        <v>0</v>
      </c>
      <c r="H44" s="141">
        <f t="shared" si="10"/>
        <v>0</v>
      </c>
    </row>
    <row r="45" spans="1:8" ht="18.75" customHeight="1" x14ac:dyDescent="0.3">
      <c r="A45" s="338" t="s">
        <v>53</v>
      </c>
      <c r="B45" s="351" t="s">
        <v>28</v>
      </c>
      <c r="C45" s="123">
        <v>0</v>
      </c>
      <c r="D45" s="123">
        <v>2</v>
      </c>
      <c r="E45" s="123">
        <v>0</v>
      </c>
      <c r="F45" s="123">
        <v>0</v>
      </c>
      <c r="G45" s="133">
        <f t="shared" si="10"/>
        <v>0</v>
      </c>
      <c r="H45" s="141">
        <v>0</v>
      </c>
    </row>
    <row r="46" spans="1:8" ht="18.75" customHeight="1" x14ac:dyDescent="0.3">
      <c r="A46" s="361"/>
      <c r="B46" s="351" t="s">
        <v>29</v>
      </c>
      <c r="C46" s="123">
        <v>0</v>
      </c>
      <c r="D46" s="123">
        <v>0</v>
      </c>
      <c r="E46" s="123">
        <v>0</v>
      </c>
      <c r="F46" s="123">
        <v>0</v>
      </c>
      <c r="G46" s="133">
        <f t="shared" si="10"/>
        <v>0</v>
      </c>
      <c r="H46" s="141">
        <v>0</v>
      </c>
    </row>
    <row r="47" spans="1:8" ht="12" customHeight="1" x14ac:dyDescent="0.35">
      <c r="A47" s="351"/>
      <c r="B47" s="338"/>
      <c r="C47" s="355"/>
      <c r="D47" s="355"/>
      <c r="E47" s="355"/>
      <c r="F47" s="355"/>
      <c r="G47" s="447"/>
      <c r="H47" s="336"/>
    </row>
    <row r="48" spans="1:8" ht="18.75" customHeight="1" x14ac:dyDescent="0.3">
      <c r="A48" s="351" t="s">
        <v>54</v>
      </c>
      <c r="B48" s="351" t="s">
        <v>27</v>
      </c>
      <c r="C48" s="123">
        <f t="shared" ref="C48:H50" si="11">SUM(C49:C50)</f>
        <v>0</v>
      </c>
      <c r="D48" s="123">
        <f t="shared" si="11"/>
        <v>0</v>
      </c>
      <c r="E48" s="123">
        <f t="shared" si="11"/>
        <v>0</v>
      </c>
      <c r="F48" s="123">
        <f t="shared" si="11"/>
        <v>0</v>
      </c>
      <c r="G48" s="436">
        <f t="shared" si="11"/>
        <v>0</v>
      </c>
      <c r="H48" s="123">
        <f t="shared" si="11"/>
        <v>0</v>
      </c>
    </row>
    <row r="49" spans="1:9" ht="18.75" customHeight="1" x14ac:dyDescent="0.3">
      <c r="A49" s="338" t="s">
        <v>55</v>
      </c>
      <c r="B49" s="351" t="s">
        <v>28</v>
      </c>
      <c r="C49" s="123">
        <v>0</v>
      </c>
      <c r="D49" s="123">
        <v>0</v>
      </c>
      <c r="E49" s="123">
        <v>0</v>
      </c>
      <c r="F49" s="123">
        <v>0</v>
      </c>
      <c r="G49" s="133">
        <f t="shared" si="11"/>
        <v>0</v>
      </c>
      <c r="H49" s="123">
        <v>0</v>
      </c>
    </row>
    <row r="50" spans="1:9" ht="18.75" customHeight="1" x14ac:dyDescent="0.3">
      <c r="A50" s="351"/>
      <c r="B50" s="351" t="s">
        <v>29</v>
      </c>
      <c r="C50" s="123">
        <v>0</v>
      </c>
      <c r="D50" s="123">
        <v>0</v>
      </c>
      <c r="E50" s="123">
        <v>0</v>
      </c>
      <c r="F50" s="123">
        <v>0</v>
      </c>
      <c r="G50" s="133">
        <f t="shared" si="11"/>
        <v>0</v>
      </c>
      <c r="H50" s="123">
        <v>0</v>
      </c>
    </row>
    <row r="51" spans="1:9" ht="7.5" customHeight="1" x14ac:dyDescent="0.3">
      <c r="A51" s="356"/>
      <c r="B51" s="356"/>
      <c r="C51" s="134"/>
      <c r="D51" s="134"/>
      <c r="E51" s="134"/>
      <c r="F51" s="357"/>
      <c r="G51" s="429"/>
      <c r="H51" s="357"/>
    </row>
    <row r="52" spans="1:9" ht="7.5" customHeight="1" x14ac:dyDescent="0.3">
      <c r="A52" s="359"/>
      <c r="B52" s="359"/>
      <c r="C52" s="135"/>
      <c r="D52" s="135"/>
      <c r="E52" s="135"/>
      <c r="G52" s="430"/>
    </row>
    <row r="53" spans="1:9" ht="18.75" customHeight="1" x14ac:dyDescent="0.3">
      <c r="A53" s="333" t="s">
        <v>33</v>
      </c>
      <c r="B53" s="361" t="s">
        <v>57</v>
      </c>
      <c r="C53" s="139">
        <f t="shared" ref="C53:H55" si="12">C48+C44+C40+C36+C32+C28+C24+C20+C16+C12+C8</f>
        <v>1337</v>
      </c>
      <c r="D53" s="139">
        <f t="shared" si="12"/>
        <v>1305</v>
      </c>
      <c r="E53" s="139">
        <f t="shared" si="12"/>
        <v>1406</v>
      </c>
      <c r="F53" s="139">
        <f t="shared" si="12"/>
        <v>1767</v>
      </c>
      <c r="G53" s="151">
        <f t="shared" si="12"/>
        <v>1560</v>
      </c>
      <c r="H53" s="139">
        <f t="shared" si="12"/>
        <v>1592</v>
      </c>
      <c r="I53" s="75"/>
    </row>
    <row r="54" spans="1:9" ht="18.75" customHeight="1" x14ac:dyDescent="0.3">
      <c r="A54" s="361" t="s">
        <v>35</v>
      </c>
      <c r="B54" s="333" t="s">
        <v>36</v>
      </c>
      <c r="C54" s="137">
        <f t="shared" si="12"/>
        <v>710</v>
      </c>
      <c r="D54" s="137">
        <f t="shared" si="12"/>
        <v>705</v>
      </c>
      <c r="E54" s="137">
        <f t="shared" si="12"/>
        <v>750</v>
      </c>
      <c r="F54" s="137">
        <f t="shared" si="12"/>
        <v>978</v>
      </c>
      <c r="G54" s="151">
        <f t="shared" si="12"/>
        <v>790</v>
      </c>
      <c r="H54" s="139">
        <f t="shared" si="12"/>
        <v>887</v>
      </c>
      <c r="I54" s="75"/>
    </row>
    <row r="55" spans="1:9" ht="18.75" customHeight="1" x14ac:dyDescent="0.3">
      <c r="B55" s="333" t="s">
        <v>37</v>
      </c>
      <c r="C55" s="139">
        <f t="shared" si="12"/>
        <v>627</v>
      </c>
      <c r="D55" s="139">
        <f t="shared" si="12"/>
        <v>600</v>
      </c>
      <c r="E55" s="139">
        <f t="shared" si="12"/>
        <v>656</v>
      </c>
      <c r="F55" s="139">
        <f t="shared" si="12"/>
        <v>789</v>
      </c>
      <c r="G55" s="151">
        <f t="shared" si="12"/>
        <v>770</v>
      </c>
      <c r="H55" s="139">
        <f t="shared" si="12"/>
        <v>705</v>
      </c>
      <c r="I55" s="75"/>
    </row>
    <row r="56" spans="1:9" ht="7.5" customHeight="1" x14ac:dyDescent="0.3">
      <c r="A56" s="374"/>
      <c r="B56" s="374"/>
      <c r="C56" s="128"/>
      <c r="D56" s="128"/>
      <c r="E56" s="128"/>
      <c r="F56" s="128"/>
      <c r="G56" s="375"/>
      <c r="H56" s="375"/>
      <c r="I56" s="75"/>
    </row>
    <row r="57" spans="1:9" x14ac:dyDescent="0.3">
      <c r="A57" s="365"/>
      <c r="B57" s="365"/>
      <c r="C57" s="130"/>
      <c r="D57" s="130"/>
      <c r="E57" s="130"/>
      <c r="F57" s="130"/>
      <c r="G57" s="130"/>
      <c r="H57" s="130"/>
    </row>
    <row r="58" spans="1:9" ht="15.75" customHeight="1" x14ac:dyDescent="0.3">
      <c r="A58" s="365"/>
      <c r="B58" s="366"/>
      <c r="C58" s="336"/>
      <c r="D58" s="336"/>
      <c r="E58" s="367"/>
      <c r="F58" s="336"/>
      <c r="G58" s="368"/>
      <c r="H58" s="368" t="s">
        <v>38</v>
      </c>
    </row>
    <row r="59" spans="1:9" ht="15.75" customHeight="1" x14ac:dyDescent="0.3">
      <c r="A59" s="365"/>
      <c r="B59" s="365"/>
      <c r="C59" s="130"/>
      <c r="D59" s="130"/>
      <c r="E59" s="130"/>
      <c r="F59" s="130"/>
      <c r="G59" s="369"/>
      <c r="H59" s="369" t="s">
        <v>39</v>
      </c>
    </row>
  </sheetData>
  <sheetProtection selectLockedCells="1" selectUnlockedCells="1"/>
  <mergeCells count="1">
    <mergeCell ref="C5:H5"/>
  </mergeCells>
  <printOptions horizontalCentered="1"/>
  <pageMargins left="0.7" right="0.7" top="0.75" bottom="0.75" header="0.3" footer="0.3"/>
  <pageSetup paperSize="9" scale="72" firstPageNumber="50" fitToWidth="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59999389629810485"/>
  </sheetPr>
  <dimension ref="A1:L59"/>
  <sheetViews>
    <sheetView view="pageBreakPreview" zoomScale="70" zoomScaleSheetLayoutView="70" workbookViewId="0">
      <selection activeCell="C8" sqref="C8:H55"/>
    </sheetView>
  </sheetViews>
  <sheetFormatPr defaultColWidth="11.44140625" defaultRowHeight="15.6" x14ac:dyDescent="0.3"/>
  <cols>
    <col min="1" max="1" width="33.44140625" style="336" customWidth="1"/>
    <col min="2" max="2" width="20.109375" style="336" customWidth="1"/>
    <col min="3" max="8" width="10.44140625" style="350" customWidth="1"/>
    <col min="9" max="16384" width="11.44140625" style="336"/>
  </cols>
  <sheetData>
    <row r="1" spans="1:8" ht="21.75" customHeight="1" x14ac:dyDescent="0.35">
      <c r="A1" s="332" t="s">
        <v>210</v>
      </c>
      <c r="B1" s="333" t="s">
        <v>99</v>
      </c>
      <c r="C1" s="334"/>
      <c r="D1" s="335"/>
      <c r="E1" s="335"/>
      <c r="F1" s="335"/>
      <c r="G1" s="335"/>
      <c r="H1" s="335"/>
    </row>
    <row r="2" spans="1:8" s="366" customFormat="1" ht="21.75" customHeight="1" x14ac:dyDescent="0.35">
      <c r="A2" s="337" t="s">
        <v>211</v>
      </c>
      <c r="B2" s="338" t="s">
        <v>100</v>
      </c>
      <c r="C2" s="339"/>
      <c r="D2" s="339"/>
      <c r="E2" s="339"/>
      <c r="F2" s="339"/>
      <c r="G2" s="339"/>
      <c r="H2" s="339"/>
    </row>
    <row r="3" spans="1:8" ht="21.75" customHeight="1" x14ac:dyDescent="0.35">
      <c r="A3" s="397"/>
      <c r="B3" s="333"/>
      <c r="C3" s="334"/>
      <c r="D3" s="335"/>
      <c r="E3" s="335"/>
      <c r="F3" s="335"/>
      <c r="G3" s="335"/>
      <c r="H3" s="335"/>
    </row>
    <row r="4" spans="1:8" ht="21.75" customHeight="1" x14ac:dyDescent="0.35">
      <c r="A4" s="340"/>
      <c r="B4" s="340"/>
      <c r="C4" s="334"/>
      <c r="D4" s="334"/>
      <c r="E4" s="341"/>
      <c r="F4" s="371"/>
      <c r="G4" s="398"/>
      <c r="H4" s="398" t="s">
        <v>213</v>
      </c>
    </row>
    <row r="5" spans="1:8" ht="21.75" customHeight="1" x14ac:dyDescent="0.3">
      <c r="A5" s="342" t="s">
        <v>208</v>
      </c>
      <c r="B5" s="343" t="s">
        <v>22</v>
      </c>
      <c r="C5" s="527" t="s">
        <v>107</v>
      </c>
      <c r="D5" s="527"/>
      <c r="E5" s="527"/>
      <c r="F5" s="527"/>
      <c r="G5" s="527"/>
      <c r="H5" s="527"/>
    </row>
    <row r="6" spans="1:8" ht="21.75" customHeight="1" x14ac:dyDescent="0.3">
      <c r="A6" s="344" t="s">
        <v>209</v>
      </c>
      <c r="B6" s="345" t="s">
        <v>25</v>
      </c>
      <c r="C6" s="346">
        <v>2019</v>
      </c>
      <c r="D6" s="346">
        <v>2020</v>
      </c>
      <c r="E6" s="346">
        <v>2021</v>
      </c>
      <c r="F6" s="346">
        <v>2022</v>
      </c>
      <c r="G6" s="346">
        <v>2023</v>
      </c>
      <c r="H6" s="346">
        <v>2024</v>
      </c>
    </row>
    <row r="7" spans="1:8" ht="7.5" customHeight="1" x14ac:dyDescent="0.35">
      <c r="A7" s="348"/>
      <c r="B7" s="340"/>
      <c r="C7" s="349"/>
      <c r="D7" s="349"/>
      <c r="E7" s="349"/>
      <c r="G7" s="395"/>
      <c r="H7" s="395"/>
    </row>
    <row r="8" spans="1:8" ht="18.75" customHeight="1" x14ac:dyDescent="0.3">
      <c r="A8" s="351" t="s">
        <v>69</v>
      </c>
      <c r="B8" s="351" t="s">
        <v>27</v>
      </c>
      <c r="C8" s="123">
        <f t="shared" ref="C8:G8" si="0">SUM(C9:C10)</f>
        <v>78</v>
      </c>
      <c r="D8" s="123">
        <f t="shared" si="0"/>
        <v>71</v>
      </c>
      <c r="E8" s="123">
        <f t="shared" si="0"/>
        <v>78</v>
      </c>
      <c r="F8" s="124">
        <f t="shared" si="0"/>
        <v>121</v>
      </c>
      <c r="G8" s="427">
        <f t="shared" si="0"/>
        <v>91</v>
      </c>
      <c r="H8" s="141">
        <f t="shared" ref="H8" si="1">SUM(H9:H10)</f>
        <v>82</v>
      </c>
    </row>
    <row r="9" spans="1:8" ht="18.75" customHeight="1" x14ac:dyDescent="0.35">
      <c r="A9" s="351" t="s">
        <v>70</v>
      </c>
      <c r="B9" s="351" t="s">
        <v>28</v>
      </c>
      <c r="C9" s="123">
        <v>37</v>
      </c>
      <c r="D9" s="123">
        <v>38</v>
      </c>
      <c r="E9" s="123">
        <v>37</v>
      </c>
      <c r="F9" s="146">
        <v>69</v>
      </c>
      <c r="G9" s="427">
        <v>58</v>
      </c>
      <c r="H9" s="124">
        <v>46</v>
      </c>
    </row>
    <row r="10" spans="1:8" ht="18.75" customHeight="1" x14ac:dyDescent="0.35">
      <c r="A10" s="338" t="s">
        <v>71</v>
      </c>
      <c r="B10" s="351" t="s">
        <v>29</v>
      </c>
      <c r="C10" s="123">
        <v>41</v>
      </c>
      <c r="D10" s="123">
        <v>33</v>
      </c>
      <c r="E10" s="123">
        <v>41</v>
      </c>
      <c r="F10" s="146">
        <v>52</v>
      </c>
      <c r="G10" s="427">
        <v>33</v>
      </c>
      <c r="H10" s="124">
        <v>36</v>
      </c>
    </row>
    <row r="11" spans="1:8" ht="12" customHeight="1" x14ac:dyDescent="0.35">
      <c r="A11" s="351"/>
      <c r="B11" s="338"/>
      <c r="C11" s="355"/>
      <c r="D11" s="355"/>
      <c r="E11" s="355"/>
      <c r="F11" s="146"/>
      <c r="G11" s="448"/>
      <c r="H11" s="336"/>
    </row>
    <row r="12" spans="1:8" ht="18.75" customHeight="1" x14ac:dyDescent="0.3">
      <c r="A12" s="351" t="s">
        <v>72</v>
      </c>
      <c r="B12" s="351" t="s">
        <v>27</v>
      </c>
      <c r="C12" s="123">
        <f t="shared" ref="C12:H12" si="2">SUM(C13:C14)</f>
        <v>83</v>
      </c>
      <c r="D12" s="123">
        <f t="shared" si="2"/>
        <v>86</v>
      </c>
      <c r="E12" s="123">
        <f t="shared" si="2"/>
        <v>84</v>
      </c>
      <c r="F12" s="124">
        <f t="shared" si="2"/>
        <v>106</v>
      </c>
      <c r="G12" s="427">
        <f t="shared" si="2"/>
        <v>112</v>
      </c>
      <c r="H12" s="141">
        <f t="shared" si="2"/>
        <v>99</v>
      </c>
    </row>
    <row r="13" spans="1:8" ht="18.75" customHeight="1" x14ac:dyDescent="0.35">
      <c r="A13" s="338" t="s">
        <v>73</v>
      </c>
      <c r="B13" s="351" t="s">
        <v>28</v>
      </c>
      <c r="C13" s="123">
        <v>41</v>
      </c>
      <c r="D13" s="123">
        <v>46</v>
      </c>
      <c r="E13" s="123">
        <v>41</v>
      </c>
      <c r="F13" s="146">
        <v>60</v>
      </c>
      <c r="G13" s="427">
        <v>63</v>
      </c>
      <c r="H13" s="124">
        <v>57</v>
      </c>
    </row>
    <row r="14" spans="1:8" ht="18.75" customHeight="1" x14ac:dyDescent="0.35">
      <c r="A14" s="351"/>
      <c r="B14" s="351" t="s">
        <v>29</v>
      </c>
      <c r="C14" s="123">
        <v>42</v>
      </c>
      <c r="D14" s="123">
        <v>40</v>
      </c>
      <c r="E14" s="123">
        <v>43</v>
      </c>
      <c r="F14" s="146">
        <v>46</v>
      </c>
      <c r="G14" s="427">
        <v>49</v>
      </c>
      <c r="H14" s="124">
        <v>42</v>
      </c>
    </row>
    <row r="15" spans="1:8" ht="12" customHeight="1" x14ac:dyDescent="0.35">
      <c r="A15" s="351"/>
      <c r="B15" s="338"/>
      <c r="C15" s="355"/>
      <c r="D15" s="355"/>
      <c r="E15" s="355"/>
      <c r="F15" s="146"/>
      <c r="G15" s="448"/>
      <c r="H15" s="336"/>
    </row>
    <row r="16" spans="1:8" ht="18.75" customHeight="1" x14ac:dyDescent="0.3">
      <c r="A16" s="351" t="s">
        <v>74</v>
      </c>
      <c r="B16" s="351" t="s">
        <v>27</v>
      </c>
      <c r="C16" s="123">
        <f t="shared" ref="C16:H16" si="3">SUM(C17:C18)</f>
        <v>63</v>
      </c>
      <c r="D16" s="123">
        <f t="shared" si="3"/>
        <v>59</v>
      </c>
      <c r="E16" s="123">
        <f t="shared" si="3"/>
        <v>71</v>
      </c>
      <c r="F16" s="124">
        <f t="shared" si="3"/>
        <v>73</v>
      </c>
      <c r="G16" s="427">
        <f t="shared" si="3"/>
        <v>62</v>
      </c>
      <c r="H16" s="141">
        <f t="shared" si="3"/>
        <v>54</v>
      </c>
    </row>
    <row r="17" spans="1:12" ht="18.75" customHeight="1" x14ac:dyDescent="0.35">
      <c r="A17" s="338"/>
      <c r="B17" s="351" t="s">
        <v>28</v>
      </c>
      <c r="C17" s="123">
        <v>37</v>
      </c>
      <c r="D17" s="123">
        <v>38</v>
      </c>
      <c r="E17" s="123">
        <v>44</v>
      </c>
      <c r="F17" s="146">
        <v>47</v>
      </c>
      <c r="G17" s="427">
        <v>41</v>
      </c>
      <c r="H17" s="124">
        <v>32</v>
      </c>
    </row>
    <row r="18" spans="1:12" ht="18.75" customHeight="1" x14ac:dyDescent="0.35">
      <c r="A18" s="351"/>
      <c r="B18" s="351" t="s">
        <v>29</v>
      </c>
      <c r="C18" s="123">
        <v>26</v>
      </c>
      <c r="D18" s="123">
        <v>21</v>
      </c>
      <c r="E18" s="123">
        <v>27</v>
      </c>
      <c r="F18" s="146">
        <v>26</v>
      </c>
      <c r="G18" s="427">
        <v>21</v>
      </c>
      <c r="H18" s="124">
        <v>22</v>
      </c>
      <c r="L18" s="352"/>
    </row>
    <row r="19" spans="1:12" ht="12" customHeight="1" x14ac:dyDescent="0.35">
      <c r="A19" s="338"/>
      <c r="B19" s="338"/>
      <c r="C19" s="123"/>
      <c r="D19" s="123"/>
      <c r="E19" s="123"/>
      <c r="F19" s="146"/>
      <c r="G19" s="448"/>
      <c r="H19" s="336"/>
    </row>
    <row r="20" spans="1:12" ht="18.75" customHeight="1" x14ac:dyDescent="0.3">
      <c r="A20" s="351" t="s">
        <v>75</v>
      </c>
      <c r="B20" s="351" t="s">
        <v>27</v>
      </c>
      <c r="C20" s="123">
        <f t="shared" ref="C20:H20" si="4">SUM(C21:C22)</f>
        <v>2</v>
      </c>
      <c r="D20" s="123">
        <f t="shared" si="4"/>
        <v>1</v>
      </c>
      <c r="E20" s="123">
        <f t="shared" si="4"/>
        <v>1</v>
      </c>
      <c r="F20" s="124">
        <f t="shared" si="4"/>
        <v>5</v>
      </c>
      <c r="G20" s="427">
        <f t="shared" si="4"/>
        <v>4</v>
      </c>
      <c r="H20" s="141">
        <f t="shared" si="4"/>
        <v>2</v>
      </c>
    </row>
    <row r="21" spans="1:12" ht="18.75" customHeight="1" x14ac:dyDescent="0.35">
      <c r="A21" s="338" t="s">
        <v>76</v>
      </c>
      <c r="B21" s="351" t="s">
        <v>28</v>
      </c>
      <c r="C21" s="123">
        <v>1</v>
      </c>
      <c r="D21" s="123">
        <v>0</v>
      </c>
      <c r="E21" s="123">
        <v>1</v>
      </c>
      <c r="F21" s="146">
        <v>4</v>
      </c>
      <c r="G21" s="427">
        <v>1</v>
      </c>
      <c r="H21" s="141">
        <v>2</v>
      </c>
    </row>
    <row r="22" spans="1:12" ht="18.75" customHeight="1" x14ac:dyDescent="0.35">
      <c r="A22" s="338"/>
      <c r="B22" s="351" t="s">
        <v>29</v>
      </c>
      <c r="C22" s="123">
        <v>1</v>
      </c>
      <c r="D22" s="123">
        <v>1</v>
      </c>
      <c r="E22" s="123">
        <v>0</v>
      </c>
      <c r="F22" s="146">
        <v>1</v>
      </c>
      <c r="G22" s="427">
        <v>3</v>
      </c>
      <c r="H22" s="141">
        <v>0</v>
      </c>
    </row>
    <row r="23" spans="1:12" ht="12" customHeight="1" x14ac:dyDescent="0.35">
      <c r="A23" s="361"/>
      <c r="B23" s="338"/>
      <c r="C23" s="355"/>
      <c r="D23" s="355"/>
      <c r="E23" s="123"/>
      <c r="F23" s="146"/>
      <c r="G23" s="448"/>
      <c r="H23" s="336"/>
    </row>
    <row r="24" spans="1:12" ht="18.75" customHeight="1" x14ac:dyDescent="0.3">
      <c r="A24" s="351" t="s">
        <v>77</v>
      </c>
      <c r="B24" s="351" t="s">
        <v>27</v>
      </c>
      <c r="C24" s="123">
        <f t="shared" ref="C24:F24" si="5">SUM(C25:C26)</f>
        <v>3</v>
      </c>
      <c r="D24" s="123">
        <f t="shared" si="5"/>
        <v>1</v>
      </c>
      <c r="E24" s="123">
        <f t="shared" si="5"/>
        <v>1</v>
      </c>
      <c r="F24" s="123">
        <f t="shared" si="5"/>
        <v>0</v>
      </c>
      <c r="G24" s="133">
        <f>SUM(G25:G26)</f>
        <v>0</v>
      </c>
      <c r="H24" s="141">
        <f t="shared" ref="H24" si="6">SUM(H25:H26)</f>
        <v>0</v>
      </c>
    </row>
    <row r="25" spans="1:12" ht="18.75" customHeight="1" x14ac:dyDescent="0.3">
      <c r="A25" s="338"/>
      <c r="B25" s="351" t="s">
        <v>28</v>
      </c>
      <c r="C25" s="123">
        <v>1</v>
      </c>
      <c r="D25" s="123">
        <v>0</v>
      </c>
      <c r="E25" s="123">
        <v>0</v>
      </c>
      <c r="F25" s="123">
        <v>0</v>
      </c>
      <c r="G25" s="133">
        <v>0</v>
      </c>
      <c r="H25" s="141">
        <v>0</v>
      </c>
    </row>
    <row r="26" spans="1:12" ht="18.75" customHeight="1" x14ac:dyDescent="0.3">
      <c r="A26" s="351"/>
      <c r="B26" s="351" t="s">
        <v>29</v>
      </c>
      <c r="C26" s="123">
        <v>2</v>
      </c>
      <c r="D26" s="123">
        <v>1</v>
      </c>
      <c r="E26" s="123">
        <v>1</v>
      </c>
      <c r="F26" s="123">
        <v>0</v>
      </c>
      <c r="G26" s="133">
        <v>0</v>
      </c>
      <c r="H26" s="141">
        <v>0</v>
      </c>
    </row>
    <row r="27" spans="1:12" ht="12" customHeight="1" x14ac:dyDescent="0.35">
      <c r="A27" s="361"/>
      <c r="B27" s="338"/>
      <c r="C27" s="355"/>
      <c r="D27" s="355"/>
      <c r="E27" s="355"/>
      <c r="F27" s="146"/>
      <c r="G27" s="448"/>
      <c r="H27" s="336"/>
    </row>
    <row r="28" spans="1:12" ht="18.75" customHeight="1" x14ac:dyDescent="0.3">
      <c r="A28" s="351" t="s">
        <v>78</v>
      </c>
      <c r="B28" s="351" t="s">
        <v>27</v>
      </c>
      <c r="C28" s="123">
        <f t="shared" ref="C28:H28" si="7">SUM(C29:C30)</f>
        <v>1</v>
      </c>
      <c r="D28" s="123">
        <f t="shared" si="7"/>
        <v>2</v>
      </c>
      <c r="E28" s="123">
        <f t="shared" si="7"/>
        <v>2</v>
      </c>
      <c r="F28" s="124">
        <f t="shared" si="7"/>
        <v>4</v>
      </c>
      <c r="G28" s="427">
        <f t="shared" si="7"/>
        <v>1</v>
      </c>
      <c r="H28" s="141">
        <f t="shared" si="7"/>
        <v>2</v>
      </c>
    </row>
    <row r="29" spans="1:12" ht="18.75" customHeight="1" x14ac:dyDescent="0.35">
      <c r="A29" s="338"/>
      <c r="B29" s="351" t="s">
        <v>28</v>
      </c>
      <c r="C29" s="123">
        <v>1</v>
      </c>
      <c r="D29" s="123">
        <v>1</v>
      </c>
      <c r="E29" s="123">
        <v>2</v>
      </c>
      <c r="F29" s="146">
        <v>4</v>
      </c>
      <c r="G29" s="427">
        <v>1</v>
      </c>
      <c r="H29" s="141">
        <v>2</v>
      </c>
    </row>
    <row r="30" spans="1:12" ht="18.75" customHeight="1" x14ac:dyDescent="0.35">
      <c r="A30" s="351"/>
      <c r="B30" s="351" t="s">
        <v>29</v>
      </c>
      <c r="C30" s="123">
        <v>0</v>
      </c>
      <c r="D30" s="123">
        <v>1</v>
      </c>
      <c r="E30" s="123">
        <v>0</v>
      </c>
      <c r="F30" s="192" t="s">
        <v>60</v>
      </c>
      <c r="G30" s="449" t="s">
        <v>60</v>
      </c>
      <c r="H30" s="141">
        <v>0</v>
      </c>
    </row>
    <row r="31" spans="1:12" ht="12" customHeight="1" x14ac:dyDescent="0.35">
      <c r="A31" s="361"/>
      <c r="B31" s="338"/>
      <c r="C31" s="355"/>
      <c r="D31" s="355"/>
      <c r="E31" s="355"/>
      <c r="F31" s="146"/>
      <c r="G31" s="448"/>
      <c r="H31" s="336"/>
    </row>
    <row r="32" spans="1:12" ht="18.75" customHeight="1" x14ac:dyDescent="0.3">
      <c r="A32" s="351" t="s">
        <v>79</v>
      </c>
      <c r="B32" s="351" t="s">
        <v>27</v>
      </c>
      <c r="C32" s="123">
        <f t="shared" ref="C32:F32" si="8">SUM(C33:C34)</f>
        <v>0</v>
      </c>
      <c r="D32" s="123">
        <f t="shared" si="8"/>
        <v>0</v>
      </c>
      <c r="E32" s="123">
        <f t="shared" si="8"/>
        <v>0</v>
      </c>
      <c r="F32" s="123">
        <f t="shared" si="8"/>
        <v>0</v>
      </c>
      <c r="G32" s="133">
        <f>SUM(G33:G34)</f>
        <v>0</v>
      </c>
      <c r="H32" s="141">
        <f t="shared" ref="H32" si="9">SUM(H33:H34)</f>
        <v>0</v>
      </c>
    </row>
    <row r="33" spans="1:8" ht="18.75" customHeight="1" x14ac:dyDescent="0.3">
      <c r="A33" s="338"/>
      <c r="B33" s="351" t="s">
        <v>28</v>
      </c>
      <c r="C33" s="123">
        <v>0</v>
      </c>
      <c r="D33" s="123">
        <v>0</v>
      </c>
      <c r="E33" s="123">
        <v>0</v>
      </c>
      <c r="F33" s="123">
        <v>0</v>
      </c>
      <c r="G33" s="133">
        <v>0</v>
      </c>
      <c r="H33" s="141">
        <v>0</v>
      </c>
    </row>
    <row r="34" spans="1:8" ht="18.75" customHeight="1" x14ac:dyDescent="0.3">
      <c r="A34" s="351"/>
      <c r="B34" s="351" t="s">
        <v>29</v>
      </c>
      <c r="C34" s="123">
        <v>0</v>
      </c>
      <c r="D34" s="123">
        <v>0</v>
      </c>
      <c r="E34" s="123">
        <v>0</v>
      </c>
      <c r="F34" s="123">
        <v>0</v>
      </c>
      <c r="G34" s="133">
        <v>0</v>
      </c>
      <c r="H34" s="141">
        <v>0</v>
      </c>
    </row>
    <row r="35" spans="1:8" ht="12" customHeight="1" x14ac:dyDescent="0.35">
      <c r="A35" s="361"/>
      <c r="B35" s="338"/>
      <c r="C35" s="355"/>
      <c r="D35" s="355"/>
      <c r="E35" s="355"/>
      <c r="F35" s="146"/>
      <c r="G35" s="448"/>
      <c r="H35" s="336"/>
    </row>
    <row r="36" spans="1:8" ht="18.75" customHeight="1" x14ac:dyDescent="0.3">
      <c r="A36" s="351" t="s">
        <v>80</v>
      </c>
      <c r="B36" s="351" t="s">
        <v>27</v>
      </c>
      <c r="C36" s="123">
        <f t="shared" ref="C36:H36" si="10">SUM(C37:C38)</f>
        <v>2</v>
      </c>
      <c r="D36" s="123">
        <f t="shared" si="10"/>
        <v>1</v>
      </c>
      <c r="E36" s="123">
        <f t="shared" si="10"/>
        <v>0</v>
      </c>
      <c r="F36" s="124">
        <f t="shared" si="10"/>
        <v>1</v>
      </c>
      <c r="G36" s="431">
        <f>SUM(G37:G38)</f>
        <v>3</v>
      </c>
      <c r="H36" s="141">
        <f t="shared" si="10"/>
        <v>3</v>
      </c>
    </row>
    <row r="37" spans="1:8" ht="18.75" customHeight="1" x14ac:dyDescent="0.35">
      <c r="A37" s="338"/>
      <c r="B37" s="351" t="s">
        <v>28</v>
      </c>
      <c r="C37" s="123">
        <v>1</v>
      </c>
      <c r="D37" s="123">
        <v>1</v>
      </c>
      <c r="E37" s="123">
        <v>0</v>
      </c>
      <c r="F37" s="146">
        <v>1</v>
      </c>
      <c r="G37" s="133">
        <v>0</v>
      </c>
      <c r="H37" s="141">
        <v>3</v>
      </c>
    </row>
    <row r="38" spans="1:8" ht="18.75" customHeight="1" x14ac:dyDescent="0.3">
      <c r="A38" s="351"/>
      <c r="B38" s="351" t="s">
        <v>29</v>
      </c>
      <c r="C38" s="123">
        <v>1</v>
      </c>
      <c r="D38" s="123">
        <v>0</v>
      </c>
      <c r="E38" s="123">
        <v>0</v>
      </c>
      <c r="F38" s="123">
        <v>0</v>
      </c>
      <c r="G38" s="431">
        <v>3</v>
      </c>
      <c r="H38" s="141">
        <v>0</v>
      </c>
    </row>
    <row r="39" spans="1:8" ht="12" customHeight="1" x14ac:dyDescent="0.35">
      <c r="A39" s="361"/>
      <c r="B39" s="338"/>
      <c r="C39" s="355"/>
      <c r="D39" s="355"/>
      <c r="E39" s="355"/>
      <c r="F39" s="146"/>
      <c r="G39" s="448"/>
      <c r="H39" s="336"/>
    </row>
    <row r="40" spans="1:8" ht="18.75" customHeight="1" x14ac:dyDescent="0.3">
      <c r="A40" s="351" t="s">
        <v>81</v>
      </c>
      <c r="B40" s="351" t="s">
        <v>27</v>
      </c>
      <c r="C40" s="123">
        <f t="shared" ref="C40:F40" si="11">SUM(C41:C42)</f>
        <v>0</v>
      </c>
      <c r="D40" s="123">
        <f t="shared" si="11"/>
        <v>0</v>
      </c>
      <c r="E40" s="123">
        <f t="shared" si="11"/>
        <v>4</v>
      </c>
      <c r="F40" s="123">
        <f t="shared" si="11"/>
        <v>0</v>
      </c>
      <c r="G40" s="133">
        <f>SUM(G41:G42)</f>
        <v>0</v>
      </c>
      <c r="H40" s="141">
        <f t="shared" ref="H40" si="12">SUM(H41:H42)</f>
        <v>0</v>
      </c>
    </row>
    <row r="41" spans="1:8" ht="18.75" customHeight="1" x14ac:dyDescent="0.3">
      <c r="A41" s="338"/>
      <c r="B41" s="351" t="s">
        <v>28</v>
      </c>
      <c r="C41" s="123">
        <v>0</v>
      </c>
      <c r="D41" s="123">
        <v>0</v>
      </c>
      <c r="E41" s="123">
        <v>4</v>
      </c>
      <c r="F41" s="123">
        <v>0</v>
      </c>
      <c r="G41" s="133">
        <v>0</v>
      </c>
      <c r="H41" s="141">
        <v>0</v>
      </c>
    </row>
    <row r="42" spans="1:8" ht="18.75" customHeight="1" x14ac:dyDescent="0.3">
      <c r="A42" s="351"/>
      <c r="B42" s="351" t="s">
        <v>29</v>
      </c>
      <c r="C42" s="123">
        <v>0</v>
      </c>
      <c r="D42" s="123">
        <v>0</v>
      </c>
      <c r="E42" s="123">
        <v>0</v>
      </c>
      <c r="F42" s="123">
        <v>0</v>
      </c>
      <c r="G42" s="133">
        <v>0</v>
      </c>
      <c r="H42" s="141">
        <v>0</v>
      </c>
    </row>
    <row r="43" spans="1:8" ht="12" customHeight="1" x14ac:dyDescent="0.35">
      <c r="A43" s="361"/>
      <c r="B43" s="338"/>
      <c r="C43" s="355"/>
      <c r="D43" s="355"/>
      <c r="E43" s="355"/>
      <c r="F43" s="146"/>
      <c r="G43" s="448"/>
      <c r="H43" s="336"/>
    </row>
    <row r="44" spans="1:8" ht="18.75" customHeight="1" x14ac:dyDescent="0.3">
      <c r="A44" s="351" t="s">
        <v>82</v>
      </c>
      <c r="B44" s="351" t="s">
        <v>27</v>
      </c>
      <c r="C44" s="123">
        <f t="shared" ref="C44:H44" si="13">SUM(C45:C46)</f>
        <v>1</v>
      </c>
      <c r="D44" s="123">
        <f t="shared" si="13"/>
        <v>1</v>
      </c>
      <c r="E44" s="123">
        <f t="shared" si="13"/>
        <v>0</v>
      </c>
      <c r="F44" s="124">
        <f t="shared" si="13"/>
        <v>4</v>
      </c>
      <c r="G44" s="133">
        <f>SUM(G45:G46)</f>
        <v>0</v>
      </c>
      <c r="H44" s="141">
        <f t="shared" si="13"/>
        <v>1</v>
      </c>
    </row>
    <row r="45" spans="1:8" ht="18.75" customHeight="1" x14ac:dyDescent="0.35">
      <c r="A45" s="338" t="s">
        <v>53</v>
      </c>
      <c r="B45" s="351" t="s">
        <v>28</v>
      </c>
      <c r="C45" s="123">
        <v>0</v>
      </c>
      <c r="D45" s="123">
        <v>1</v>
      </c>
      <c r="E45" s="123">
        <v>0</v>
      </c>
      <c r="F45" s="146">
        <v>2</v>
      </c>
      <c r="G45" s="133">
        <v>0</v>
      </c>
      <c r="H45" s="141">
        <v>1</v>
      </c>
    </row>
    <row r="46" spans="1:8" ht="18.75" customHeight="1" x14ac:dyDescent="0.35">
      <c r="A46" s="361"/>
      <c r="B46" s="351" t="s">
        <v>29</v>
      </c>
      <c r="C46" s="123">
        <v>1</v>
      </c>
      <c r="D46" s="123">
        <v>0</v>
      </c>
      <c r="E46" s="123">
        <v>0</v>
      </c>
      <c r="F46" s="146">
        <v>2</v>
      </c>
      <c r="G46" s="133">
        <v>0</v>
      </c>
      <c r="H46" s="141">
        <v>0</v>
      </c>
    </row>
    <row r="47" spans="1:8" ht="12" customHeight="1" x14ac:dyDescent="0.35">
      <c r="A47" s="351"/>
      <c r="B47" s="338"/>
      <c r="C47" s="355"/>
      <c r="D47" s="355"/>
      <c r="E47" s="355"/>
      <c r="F47" s="146"/>
      <c r="G47" s="448"/>
      <c r="H47" s="336"/>
    </row>
    <row r="48" spans="1:8" ht="18.75" customHeight="1" x14ac:dyDescent="0.3">
      <c r="A48" s="351" t="s">
        <v>54</v>
      </c>
      <c r="B48" s="351" t="s">
        <v>27</v>
      </c>
      <c r="C48" s="123">
        <f t="shared" ref="C48:F48" si="14">SUM(C49:C50)</f>
        <v>0</v>
      </c>
      <c r="D48" s="123">
        <f t="shared" si="14"/>
        <v>0</v>
      </c>
      <c r="E48" s="123">
        <f t="shared" si="14"/>
        <v>0</v>
      </c>
      <c r="F48" s="123">
        <f t="shared" si="14"/>
        <v>0</v>
      </c>
      <c r="G48" s="133">
        <f>SUM(G49:G50)</f>
        <v>0</v>
      </c>
      <c r="H48" s="123">
        <f t="shared" ref="H48" si="15">SUM(H49:H50)</f>
        <v>0</v>
      </c>
    </row>
    <row r="49" spans="1:9" ht="18.75" customHeight="1" x14ac:dyDescent="0.3">
      <c r="A49" s="338" t="s">
        <v>55</v>
      </c>
      <c r="B49" s="351" t="s">
        <v>28</v>
      </c>
      <c r="C49" s="123">
        <v>0</v>
      </c>
      <c r="D49" s="123">
        <v>0</v>
      </c>
      <c r="E49" s="123">
        <v>0</v>
      </c>
      <c r="F49" s="123">
        <v>0</v>
      </c>
      <c r="G49" s="133">
        <v>0</v>
      </c>
      <c r="H49" s="123">
        <v>0</v>
      </c>
    </row>
    <row r="50" spans="1:9" ht="18.75" customHeight="1" x14ac:dyDescent="0.3">
      <c r="A50" s="351"/>
      <c r="B50" s="351" t="s">
        <v>29</v>
      </c>
      <c r="C50" s="123">
        <v>0</v>
      </c>
      <c r="D50" s="123">
        <v>0</v>
      </c>
      <c r="E50" s="123">
        <v>0</v>
      </c>
      <c r="F50" s="123">
        <v>0</v>
      </c>
      <c r="G50" s="133">
        <v>0</v>
      </c>
      <c r="H50" s="123">
        <v>0</v>
      </c>
    </row>
    <row r="51" spans="1:9" ht="7.5" customHeight="1" x14ac:dyDescent="0.3">
      <c r="A51" s="356"/>
      <c r="B51" s="356"/>
      <c r="C51" s="134"/>
      <c r="D51" s="134"/>
      <c r="E51" s="134"/>
      <c r="F51" s="357"/>
      <c r="G51" s="429"/>
      <c r="H51" s="357"/>
    </row>
    <row r="52" spans="1:9" ht="7.5" customHeight="1" x14ac:dyDescent="0.3">
      <c r="A52" s="359"/>
      <c r="B52" s="359"/>
      <c r="C52" s="135"/>
      <c r="D52" s="135"/>
      <c r="E52" s="135"/>
      <c r="G52" s="430"/>
    </row>
    <row r="53" spans="1:9" ht="18.75" customHeight="1" x14ac:dyDescent="0.3">
      <c r="A53" s="333" t="s">
        <v>33</v>
      </c>
      <c r="B53" s="361" t="s">
        <v>57</v>
      </c>
      <c r="C53" s="139">
        <f t="shared" ref="C53:H55" si="16">C48+C44+C40+C36+C32+C28+C24+C20+C16+C12+C8</f>
        <v>233</v>
      </c>
      <c r="D53" s="139">
        <f t="shared" si="16"/>
        <v>222</v>
      </c>
      <c r="E53" s="139">
        <f t="shared" si="16"/>
        <v>241</v>
      </c>
      <c r="F53" s="139">
        <f t="shared" si="16"/>
        <v>314</v>
      </c>
      <c r="G53" s="151">
        <f t="shared" si="16"/>
        <v>273</v>
      </c>
      <c r="H53" s="139">
        <f t="shared" si="16"/>
        <v>243</v>
      </c>
      <c r="I53" s="75"/>
    </row>
    <row r="54" spans="1:9" ht="18.75" customHeight="1" x14ac:dyDescent="0.3">
      <c r="A54" s="361" t="s">
        <v>35</v>
      </c>
      <c r="B54" s="333" t="s">
        <v>36</v>
      </c>
      <c r="C54" s="137">
        <f t="shared" si="16"/>
        <v>119</v>
      </c>
      <c r="D54" s="137">
        <f t="shared" si="16"/>
        <v>125</v>
      </c>
      <c r="E54" s="137">
        <f t="shared" si="16"/>
        <v>129</v>
      </c>
      <c r="F54" s="137">
        <f t="shared" si="16"/>
        <v>187</v>
      </c>
      <c r="G54" s="151">
        <f t="shared" si="16"/>
        <v>164</v>
      </c>
      <c r="H54" s="139">
        <f t="shared" si="16"/>
        <v>143</v>
      </c>
      <c r="I54" s="75"/>
    </row>
    <row r="55" spans="1:9" ht="18.75" customHeight="1" x14ac:dyDescent="0.3">
      <c r="B55" s="333" t="s">
        <v>37</v>
      </c>
      <c r="C55" s="139">
        <f t="shared" si="16"/>
        <v>114</v>
      </c>
      <c r="D55" s="139">
        <f t="shared" si="16"/>
        <v>97</v>
      </c>
      <c r="E55" s="139">
        <f t="shared" si="16"/>
        <v>112</v>
      </c>
      <c r="F55" s="139">
        <f t="shared" si="16"/>
        <v>127</v>
      </c>
      <c r="G55" s="151">
        <f t="shared" si="16"/>
        <v>109</v>
      </c>
      <c r="H55" s="139">
        <f t="shared" si="16"/>
        <v>100</v>
      </c>
      <c r="I55" s="75"/>
    </row>
    <row r="56" spans="1:9" ht="7.5" customHeight="1" x14ac:dyDescent="0.3">
      <c r="A56" s="374"/>
      <c r="B56" s="374"/>
      <c r="C56" s="128"/>
      <c r="D56" s="128"/>
      <c r="E56" s="128"/>
      <c r="F56" s="128"/>
      <c r="G56" s="375"/>
      <c r="H56" s="375"/>
      <c r="I56" s="75"/>
    </row>
    <row r="57" spans="1:9" x14ac:dyDescent="0.3">
      <c r="A57" s="365"/>
      <c r="B57" s="365"/>
      <c r="C57" s="130"/>
      <c r="D57" s="130"/>
      <c r="E57" s="130"/>
      <c r="F57" s="130"/>
      <c r="G57" s="130"/>
      <c r="H57" s="130"/>
    </row>
    <row r="58" spans="1:9" ht="15.75" customHeight="1" x14ac:dyDescent="0.3">
      <c r="A58" s="365"/>
      <c r="B58" s="366"/>
      <c r="C58" s="336"/>
      <c r="D58" s="336"/>
      <c r="E58" s="367"/>
      <c r="F58" s="336"/>
      <c r="G58" s="368"/>
      <c r="H58" s="368" t="s">
        <v>38</v>
      </c>
    </row>
    <row r="59" spans="1:9" ht="15.75" customHeight="1" x14ac:dyDescent="0.3">
      <c r="A59" s="365"/>
      <c r="B59" s="365"/>
      <c r="C59" s="130"/>
      <c r="D59" s="130"/>
      <c r="E59" s="130"/>
      <c r="F59" s="130"/>
      <c r="G59" s="369"/>
      <c r="H59" s="369" t="s">
        <v>39</v>
      </c>
    </row>
  </sheetData>
  <sheetProtection selectLockedCells="1" selectUnlockedCells="1"/>
  <mergeCells count="1">
    <mergeCell ref="C5:H5"/>
  </mergeCells>
  <printOptions horizontalCentered="1"/>
  <pageMargins left="0.7" right="0.7" top="0.75" bottom="0.75" header="0.3" footer="0.3"/>
  <pageSetup paperSize="9" scale="72" firstPageNumber="50" fitToWidth="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0.59999389629810485"/>
  </sheetPr>
  <dimension ref="A1:H59"/>
  <sheetViews>
    <sheetView view="pageBreakPreview" zoomScale="70" zoomScaleSheetLayoutView="70" workbookViewId="0">
      <selection activeCell="E9" sqref="E9"/>
    </sheetView>
  </sheetViews>
  <sheetFormatPr defaultColWidth="11.44140625" defaultRowHeight="15.6" x14ac:dyDescent="0.3"/>
  <cols>
    <col min="1" max="1" width="33.44140625" style="336" customWidth="1"/>
    <col min="2" max="2" width="24.33203125" style="336" customWidth="1"/>
    <col min="3" max="8" width="10.44140625" style="350" customWidth="1"/>
    <col min="9" max="16384" width="11.44140625" style="336"/>
  </cols>
  <sheetData>
    <row r="1" spans="1:8" ht="21.75" customHeight="1" x14ac:dyDescent="0.35">
      <c r="A1" s="332" t="s">
        <v>210</v>
      </c>
      <c r="B1" s="333" t="s">
        <v>99</v>
      </c>
      <c r="C1" s="334"/>
      <c r="D1" s="335"/>
      <c r="E1" s="335"/>
      <c r="F1" s="335"/>
      <c r="G1" s="335"/>
      <c r="H1" s="335"/>
    </row>
    <row r="2" spans="1:8" s="366" customFormat="1" ht="21.75" customHeight="1" x14ac:dyDescent="0.35">
      <c r="A2" s="337" t="s">
        <v>211</v>
      </c>
      <c r="B2" s="338" t="s">
        <v>100</v>
      </c>
      <c r="C2" s="339"/>
      <c r="D2" s="339"/>
      <c r="E2" s="339"/>
      <c r="F2" s="339"/>
      <c r="G2" s="339"/>
      <c r="H2" s="339"/>
    </row>
    <row r="3" spans="1:8" ht="21.75" customHeight="1" x14ac:dyDescent="0.35">
      <c r="A3" s="397"/>
      <c r="B3" s="333"/>
      <c r="C3" s="334"/>
      <c r="D3" s="335"/>
      <c r="E3" s="335"/>
      <c r="F3" s="335"/>
      <c r="G3" s="335"/>
      <c r="H3" s="335"/>
    </row>
    <row r="4" spans="1:8" ht="21.75" customHeight="1" x14ac:dyDescent="0.35">
      <c r="A4" s="340"/>
      <c r="B4" s="340"/>
      <c r="C4" s="334"/>
      <c r="D4" s="334"/>
      <c r="E4" s="341"/>
      <c r="F4" s="371"/>
      <c r="G4" s="398"/>
      <c r="H4" s="398" t="s">
        <v>214</v>
      </c>
    </row>
    <row r="5" spans="1:8" ht="21.75" customHeight="1" x14ac:dyDescent="0.3">
      <c r="A5" s="342" t="s">
        <v>208</v>
      </c>
      <c r="B5" s="343" t="s">
        <v>22</v>
      </c>
      <c r="C5" s="527" t="s">
        <v>23</v>
      </c>
      <c r="D5" s="527"/>
      <c r="E5" s="527"/>
      <c r="F5" s="527"/>
      <c r="G5" s="527"/>
      <c r="H5" s="527"/>
    </row>
    <row r="6" spans="1:8" ht="21.75" customHeight="1" x14ac:dyDescent="0.3">
      <c r="A6" s="344" t="s">
        <v>209</v>
      </c>
      <c r="B6" s="345" t="s">
        <v>25</v>
      </c>
      <c r="C6" s="346">
        <v>2019</v>
      </c>
      <c r="D6" s="346">
        <v>2020</v>
      </c>
      <c r="E6" s="346">
        <v>2021</v>
      </c>
      <c r="F6" s="346">
        <v>2022</v>
      </c>
      <c r="G6" s="346">
        <v>2023</v>
      </c>
      <c r="H6" s="346">
        <v>2024</v>
      </c>
    </row>
    <row r="7" spans="1:8" ht="7.5" customHeight="1" x14ac:dyDescent="0.35">
      <c r="A7" s="348"/>
      <c r="B7" s="340"/>
      <c r="C7" s="349"/>
      <c r="D7" s="349"/>
      <c r="E7" s="349"/>
      <c r="G7" s="395"/>
      <c r="H7" s="395"/>
    </row>
    <row r="8" spans="1:8" ht="18.75" customHeight="1" x14ac:dyDescent="0.3">
      <c r="A8" s="351" t="s">
        <v>69</v>
      </c>
      <c r="B8" s="351" t="s">
        <v>27</v>
      </c>
      <c r="C8" s="123">
        <f t="shared" ref="C8:G8" si="0">SUM(C9:C10)</f>
        <v>23</v>
      </c>
      <c r="D8" s="123">
        <f t="shared" si="0"/>
        <v>0</v>
      </c>
      <c r="E8" s="123">
        <f t="shared" si="0"/>
        <v>34</v>
      </c>
      <c r="F8" s="141">
        <f t="shared" si="0"/>
        <v>21</v>
      </c>
      <c r="G8" s="427">
        <f t="shared" si="0"/>
        <v>14</v>
      </c>
      <c r="H8" s="141">
        <f t="shared" ref="H8" si="1">SUM(H9:H10)</f>
        <v>3</v>
      </c>
    </row>
    <row r="9" spans="1:8" ht="18.75" customHeight="1" x14ac:dyDescent="0.3">
      <c r="A9" s="351" t="s">
        <v>70</v>
      </c>
      <c r="B9" s="351" t="s">
        <v>28</v>
      </c>
      <c r="C9" s="123">
        <v>18</v>
      </c>
      <c r="D9" s="123">
        <v>0</v>
      </c>
      <c r="E9" s="123">
        <v>23</v>
      </c>
      <c r="F9" s="336">
        <v>11</v>
      </c>
      <c r="G9" s="427">
        <v>9</v>
      </c>
      <c r="H9" s="124">
        <v>2</v>
      </c>
    </row>
    <row r="10" spans="1:8" ht="18.75" customHeight="1" x14ac:dyDescent="0.3">
      <c r="A10" s="338" t="s">
        <v>71</v>
      </c>
      <c r="B10" s="351" t="s">
        <v>29</v>
      </c>
      <c r="C10" s="123">
        <v>5</v>
      </c>
      <c r="D10" s="123">
        <v>0</v>
      </c>
      <c r="E10" s="123">
        <v>11</v>
      </c>
      <c r="F10" s="336">
        <v>10</v>
      </c>
      <c r="G10" s="427">
        <v>5</v>
      </c>
      <c r="H10" s="124">
        <v>1</v>
      </c>
    </row>
    <row r="11" spans="1:8" ht="12" customHeight="1" x14ac:dyDescent="0.3">
      <c r="A11" s="351"/>
      <c r="B11" s="338"/>
      <c r="C11" s="355"/>
      <c r="D11" s="355"/>
      <c r="E11" s="355"/>
      <c r="F11" s="336"/>
      <c r="G11" s="438"/>
      <c r="H11" s="336"/>
    </row>
    <row r="12" spans="1:8" ht="18.75" customHeight="1" x14ac:dyDescent="0.3">
      <c r="A12" s="351" t="s">
        <v>72</v>
      </c>
      <c r="B12" s="351" t="s">
        <v>27</v>
      </c>
      <c r="C12" s="123">
        <f t="shared" ref="C12:H12" si="2">SUM(C13:C14)</f>
        <v>46</v>
      </c>
      <c r="D12" s="123">
        <f t="shared" si="2"/>
        <v>7</v>
      </c>
      <c r="E12" s="123">
        <f t="shared" si="2"/>
        <v>37</v>
      </c>
      <c r="F12" s="141">
        <f t="shared" si="2"/>
        <v>34</v>
      </c>
      <c r="G12" s="427">
        <f t="shared" si="2"/>
        <v>26</v>
      </c>
      <c r="H12" s="141">
        <f t="shared" si="2"/>
        <v>10</v>
      </c>
    </row>
    <row r="13" spans="1:8" ht="18.75" customHeight="1" x14ac:dyDescent="0.3">
      <c r="A13" s="338" t="s">
        <v>73</v>
      </c>
      <c r="B13" s="351" t="s">
        <v>28</v>
      </c>
      <c r="C13" s="123">
        <v>25</v>
      </c>
      <c r="D13" s="123">
        <v>4</v>
      </c>
      <c r="E13" s="123">
        <v>19</v>
      </c>
      <c r="F13" s="336">
        <v>17</v>
      </c>
      <c r="G13" s="427">
        <v>15</v>
      </c>
      <c r="H13" s="124">
        <v>6</v>
      </c>
    </row>
    <row r="14" spans="1:8" ht="18.75" customHeight="1" x14ac:dyDescent="0.3">
      <c r="A14" s="351"/>
      <c r="B14" s="351" t="s">
        <v>29</v>
      </c>
      <c r="C14" s="123">
        <v>21</v>
      </c>
      <c r="D14" s="123">
        <v>3</v>
      </c>
      <c r="E14" s="123">
        <v>18</v>
      </c>
      <c r="F14" s="336">
        <v>17</v>
      </c>
      <c r="G14" s="427">
        <v>11</v>
      </c>
      <c r="H14" s="124">
        <v>4</v>
      </c>
    </row>
    <row r="15" spans="1:8" ht="12" customHeight="1" x14ac:dyDescent="0.3">
      <c r="A15" s="351"/>
      <c r="B15" s="338"/>
      <c r="C15" s="355"/>
      <c r="D15" s="355"/>
      <c r="E15" s="355"/>
      <c r="F15" s="336"/>
      <c r="G15" s="438"/>
      <c r="H15" s="336"/>
    </row>
    <row r="16" spans="1:8" ht="18.75" customHeight="1" x14ac:dyDescent="0.3">
      <c r="A16" s="351" t="s">
        <v>74</v>
      </c>
      <c r="B16" s="351" t="s">
        <v>27</v>
      </c>
      <c r="C16" s="123">
        <f t="shared" ref="C16:H16" si="3">SUM(C17:C18)</f>
        <v>13</v>
      </c>
      <c r="D16" s="123">
        <f t="shared" si="3"/>
        <v>0</v>
      </c>
      <c r="E16" s="123">
        <f t="shared" si="3"/>
        <v>26</v>
      </c>
      <c r="F16" s="141">
        <f t="shared" si="3"/>
        <v>14</v>
      </c>
      <c r="G16" s="427">
        <f t="shared" si="3"/>
        <v>14</v>
      </c>
      <c r="H16" s="141">
        <f t="shared" si="3"/>
        <v>5</v>
      </c>
    </row>
    <row r="17" spans="1:8" ht="18.75" customHeight="1" x14ac:dyDescent="0.3">
      <c r="A17" s="338"/>
      <c r="B17" s="351" t="s">
        <v>28</v>
      </c>
      <c r="C17" s="123">
        <v>9</v>
      </c>
      <c r="D17" s="123">
        <v>0</v>
      </c>
      <c r="E17" s="123">
        <v>17</v>
      </c>
      <c r="F17" s="124">
        <v>8</v>
      </c>
      <c r="G17" s="427">
        <v>9</v>
      </c>
      <c r="H17" s="124">
        <v>3</v>
      </c>
    </row>
    <row r="18" spans="1:8" ht="18.75" customHeight="1" x14ac:dyDescent="0.3">
      <c r="A18" s="351"/>
      <c r="B18" s="351" t="s">
        <v>29</v>
      </c>
      <c r="C18" s="123">
        <v>4</v>
      </c>
      <c r="D18" s="123">
        <v>0</v>
      </c>
      <c r="E18" s="123">
        <v>9</v>
      </c>
      <c r="F18" s="124">
        <v>6</v>
      </c>
      <c r="G18" s="427">
        <v>5</v>
      </c>
      <c r="H18" s="124">
        <v>2</v>
      </c>
    </row>
    <row r="19" spans="1:8" ht="12" customHeight="1" x14ac:dyDescent="0.3">
      <c r="A19" s="338"/>
      <c r="B19" s="338"/>
      <c r="C19" s="123"/>
      <c r="D19" s="123"/>
      <c r="E19" s="123"/>
      <c r="F19" s="336"/>
      <c r="G19" s="438"/>
      <c r="H19" s="336"/>
    </row>
    <row r="20" spans="1:8" ht="18.75" customHeight="1" x14ac:dyDescent="0.3">
      <c r="A20" s="351" t="s">
        <v>75</v>
      </c>
      <c r="B20" s="351" t="s">
        <v>27</v>
      </c>
      <c r="C20" s="123">
        <f t="shared" ref="C20:H20" si="4">SUM(C21:C22)</f>
        <v>0</v>
      </c>
      <c r="D20" s="123">
        <f t="shared" si="4"/>
        <v>0</v>
      </c>
      <c r="E20" s="123">
        <f t="shared" si="4"/>
        <v>0</v>
      </c>
      <c r="F20" s="123">
        <f t="shared" si="4"/>
        <v>0</v>
      </c>
      <c r="G20" s="436">
        <f t="shared" si="4"/>
        <v>0</v>
      </c>
      <c r="H20" s="141">
        <f t="shared" si="4"/>
        <v>0</v>
      </c>
    </row>
    <row r="21" spans="1:8" ht="18.75" customHeight="1" x14ac:dyDescent="0.3">
      <c r="A21" s="338" t="s">
        <v>76</v>
      </c>
      <c r="B21" s="351" t="s">
        <v>28</v>
      </c>
      <c r="C21" s="123">
        <v>0</v>
      </c>
      <c r="D21" s="123">
        <v>0</v>
      </c>
      <c r="E21" s="123">
        <v>0</v>
      </c>
      <c r="F21" s="123">
        <v>0</v>
      </c>
      <c r="G21" s="436">
        <v>0</v>
      </c>
      <c r="H21" s="141">
        <v>0</v>
      </c>
    </row>
    <row r="22" spans="1:8" ht="18.75" customHeight="1" x14ac:dyDescent="0.3">
      <c r="A22" s="338"/>
      <c r="B22" s="351" t="s">
        <v>29</v>
      </c>
      <c r="C22" s="123">
        <v>0</v>
      </c>
      <c r="D22" s="123">
        <v>0</v>
      </c>
      <c r="E22" s="123">
        <v>0</v>
      </c>
      <c r="F22" s="123">
        <v>0</v>
      </c>
      <c r="G22" s="436">
        <v>0</v>
      </c>
      <c r="H22" s="141">
        <v>0</v>
      </c>
    </row>
    <row r="23" spans="1:8" ht="12" customHeight="1" x14ac:dyDescent="0.3">
      <c r="A23" s="361"/>
      <c r="B23" s="338"/>
      <c r="C23" s="355"/>
      <c r="D23" s="355"/>
      <c r="E23" s="355"/>
      <c r="F23" s="355"/>
      <c r="G23" s="438"/>
      <c r="H23" s="336"/>
    </row>
    <row r="24" spans="1:8" ht="18.75" customHeight="1" x14ac:dyDescent="0.3">
      <c r="A24" s="351" t="s">
        <v>77</v>
      </c>
      <c r="B24" s="351" t="s">
        <v>27</v>
      </c>
      <c r="C24" s="123">
        <f t="shared" ref="C24:H24" si="5">SUM(C25:C26)</f>
        <v>0</v>
      </c>
      <c r="D24" s="123">
        <f t="shared" si="5"/>
        <v>0</v>
      </c>
      <c r="E24" s="123">
        <f t="shared" si="5"/>
        <v>0</v>
      </c>
      <c r="F24" s="123">
        <f t="shared" si="5"/>
        <v>0</v>
      </c>
      <c r="G24" s="436">
        <f t="shared" si="5"/>
        <v>0</v>
      </c>
      <c r="H24" s="141">
        <f t="shared" si="5"/>
        <v>0</v>
      </c>
    </row>
    <row r="25" spans="1:8" ht="18.75" customHeight="1" x14ac:dyDescent="0.3">
      <c r="A25" s="338"/>
      <c r="B25" s="351" t="s">
        <v>28</v>
      </c>
      <c r="C25" s="123">
        <v>0</v>
      </c>
      <c r="D25" s="123">
        <v>0</v>
      </c>
      <c r="E25" s="123">
        <v>0</v>
      </c>
      <c r="F25" s="123">
        <v>0</v>
      </c>
      <c r="G25" s="436">
        <v>0</v>
      </c>
      <c r="H25" s="141">
        <v>0</v>
      </c>
    </row>
    <row r="26" spans="1:8" ht="18.75" customHeight="1" x14ac:dyDescent="0.3">
      <c r="A26" s="351"/>
      <c r="B26" s="351" t="s">
        <v>29</v>
      </c>
      <c r="C26" s="123">
        <v>0</v>
      </c>
      <c r="D26" s="123">
        <v>0</v>
      </c>
      <c r="E26" s="123">
        <v>0</v>
      </c>
      <c r="F26" s="123">
        <v>0</v>
      </c>
      <c r="G26" s="436">
        <v>0</v>
      </c>
      <c r="H26" s="141">
        <v>0</v>
      </c>
    </row>
    <row r="27" spans="1:8" ht="12" customHeight="1" x14ac:dyDescent="0.3">
      <c r="A27" s="361"/>
      <c r="B27" s="338"/>
      <c r="C27" s="355"/>
      <c r="D27" s="355"/>
      <c r="E27" s="355"/>
      <c r="F27" s="355"/>
      <c r="G27" s="438"/>
      <c r="H27" s="336"/>
    </row>
    <row r="28" spans="1:8" ht="18.75" customHeight="1" x14ac:dyDescent="0.3">
      <c r="A28" s="351" t="s">
        <v>78</v>
      </c>
      <c r="B28" s="351" t="s">
        <v>27</v>
      </c>
      <c r="C28" s="123">
        <f t="shared" ref="C28:H28" si="6">SUM(C29:C30)</f>
        <v>0</v>
      </c>
      <c r="D28" s="123">
        <f t="shared" si="6"/>
        <v>0</v>
      </c>
      <c r="E28" s="123">
        <f t="shared" si="6"/>
        <v>0</v>
      </c>
      <c r="F28" s="123">
        <f t="shared" si="6"/>
        <v>0</v>
      </c>
      <c r="G28" s="436">
        <f t="shared" si="6"/>
        <v>0</v>
      </c>
      <c r="H28" s="141">
        <f t="shared" si="6"/>
        <v>0</v>
      </c>
    </row>
    <row r="29" spans="1:8" ht="18.75" customHeight="1" x14ac:dyDescent="0.3">
      <c r="A29" s="338"/>
      <c r="B29" s="351" t="s">
        <v>28</v>
      </c>
      <c r="C29" s="123">
        <v>0</v>
      </c>
      <c r="D29" s="123">
        <v>0</v>
      </c>
      <c r="E29" s="123">
        <v>0</v>
      </c>
      <c r="F29" s="123">
        <v>0</v>
      </c>
      <c r="G29" s="436">
        <v>0</v>
      </c>
      <c r="H29" s="141">
        <v>0</v>
      </c>
    </row>
    <row r="30" spans="1:8" ht="18.75" customHeight="1" x14ac:dyDescent="0.3">
      <c r="A30" s="351"/>
      <c r="B30" s="351" t="s">
        <v>29</v>
      </c>
      <c r="C30" s="123">
        <v>0</v>
      </c>
      <c r="D30" s="123">
        <v>0</v>
      </c>
      <c r="E30" s="123">
        <v>0</v>
      </c>
      <c r="F30" s="123">
        <v>0</v>
      </c>
      <c r="G30" s="436">
        <v>0</v>
      </c>
      <c r="H30" s="141">
        <v>0</v>
      </c>
    </row>
    <row r="31" spans="1:8" ht="12" customHeight="1" x14ac:dyDescent="0.3">
      <c r="A31" s="361"/>
      <c r="B31" s="338"/>
      <c r="C31" s="355"/>
      <c r="D31" s="355"/>
      <c r="E31" s="355"/>
      <c r="F31" s="355"/>
      <c r="G31" s="438"/>
      <c r="H31" s="336"/>
    </row>
    <row r="32" spans="1:8" ht="18.75" customHeight="1" x14ac:dyDescent="0.3">
      <c r="A32" s="351" t="s">
        <v>79</v>
      </c>
      <c r="B32" s="351" t="s">
        <v>27</v>
      </c>
      <c r="C32" s="123">
        <f t="shared" ref="C32:H32" si="7">SUM(C33:C34)</f>
        <v>0</v>
      </c>
      <c r="D32" s="123">
        <f t="shared" si="7"/>
        <v>0</v>
      </c>
      <c r="E32" s="123">
        <f t="shared" si="7"/>
        <v>0</v>
      </c>
      <c r="F32" s="123">
        <f t="shared" si="7"/>
        <v>0</v>
      </c>
      <c r="G32" s="436">
        <f t="shared" si="7"/>
        <v>0</v>
      </c>
      <c r="H32" s="141">
        <f t="shared" si="7"/>
        <v>1</v>
      </c>
    </row>
    <row r="33" spans="1:8" ht="18.75" customHeight="1" x14ac:dyDescent="0.3">
      <c r="A33" s="338"/>
      <c r="B33" s="351" t="s">
        <v>28</v>
      </c>
      <c r="C33" s="123">
        <v>0</v>
      </c>
      <c r="D33" s="123">
        <v>0</v>
      </c>
      <c r="E33" s="123">
        <v>0</v>
      </c>
      <c r="F33" s="123">
        <v>0</v>
      </c>
      <c r="G33" s="436">
        <v>0</v>
      </c>
      <c r="H33" s="141">
        <v>1</v>
      </c>
    </row>
    <row r="34" spans="1:8" ht="18.75" customHeight="1" x14ac:dyDescent="0.3">
      <c r="A34" s="351"/>
      <c r="B34" s="351" t="s">
        <v>29</v>
      </c>
      <c r="C34" s="123">
        <v>0</v>
      </c>
      <c r="D34" s="123">
        <v>0</v>
      </c>
      <c r="E34" s="123">
        <v>0</v>
      </c>
      <c r="F34" s="123">
        <v>0</v>
      </c>
      <c r="G34" s="436">
        <v>0</v>
      </c>
      <c r="H34" s="141">
        <v>0</v>
      </c>
    </row>
    <row r="35" spans="1:8" ht="12" customHeight="1" x14ac:dyDescent="0.3">
      <c r="A35" s="361"/>
      <c r="B35" s="338"/>
      <c r="C35" s="355"/>
      <c r="D35" s="355"/>
      <c r="E35" s="355"/>
      <c r="F35" s="355"/>
      <c r="G35" s="438"/>
      <c r="H35" s="336"/>
    </row>
    <row r="36" spans="1:8" ht="18.75" customHeight="1" x14ac:dyDescent="0.3">
      <c r="A36" s="351" t="s">
        <v>80</v>
      </c>
      <c r="B36" s="351" t="s">
        <v>27</v>
      </c>
      <c r="C36" s="123">
        <f t="shared" ref="C36:H36" si="8">SUM(C37:C38)</f>
        <v>0</v>
      </c>
      <c r="D36" s="123">
        <f t="shared" si="8"/>
        <v>0</v>
      </c>
      <c r="E36" s="123">
        <f t="shared" si="8"/>
        <v>0</v>
      </c>
      <c r="F36" s="123">
        <f t="shared" si="8"/>
        <v>0</v>
      </c>
      <c r="G36" s="436">
        <f t="shared" si="8"/>
        <v>0</v>
      </c>
      <c r="H36" s="141">
        <f t="shared" si="8"/>
        <v>0</v>
      </c>
    </row>
    <row r="37" spans="1:8" ht="18.75" customHeight="1" x14ac:dyDescent="0.3">
      <c r="A37" s="338"/>
      <c r="B37" s="351" t="s">
        <v>28</v>
      </c>
      <c r="C37" s="123">
        <v>0</v>
      </c>
      <c r="D37" s="123">
        <v>0</v>
      </c>
      <c r="E37" s="123">
        <v>0</v>
      </c>
      <c r="F37" s="123">
        <v>0</v>
      </c>
      <c r="G37" s="436">
        <v>0</v>
      </c>
      <c r="H37" s="141">
        <v>0</v>
      </c>
    </row>
    <row r="38" spans="1:8" ht="18.75" customHeight="1" x14ac:dyDescent="0.3">
      <c r="A38" s="351"/>
      <c r="B38" s="351" t="s">
        <v>29</v>
      </c>
      <c r="C38" s="123">
        <v>0</v>
      </c>
      <c r="D38" s="123">
        <v>0</v>
      </c>
      <c r="E38" s="123">
        <v>0</v>
      </c>
      <c r="F38" s="123">
        <v>0</v>
      </c>
      <c r="G38" s="436">
        <v>0</v>
      </c>
      <c r="H38" s="141">
        <v>0</v>
      </c>
    </row>
    <row r="39" spans="1:8" ht="12" customHeight="1" x14ac:dyDescent="0.3">
      <c r="A39" s="361"/>
      <c r="B39" s="338"/>
      <c r="C39" s="355"/>
      <c r="D39" s="355"/>
      <c r="E39" s="355"/>
      <c r="F39" s="355"/>
      <c r="G39" s="438"/>
      <c r="H39" s="336"/>
    </row>
    <row r="40" spans="1:8" ht="18.75" customHeight="1" x14ac:dyDescent="0.3">
      <c r="A40" s="351" t="s">
        <v>81</v>
      </c>
      <c r="B40" s="351" t="s">
        <v>27</v>
      </c>
      <c r="C40" s="123">
        <f t="shared" ref="C40:H40" si="9">SUM(C41:C42)</f>
        <v>0</v>
      </c>
      <c r="D40" s="123">
        <f t="shared" si="9"/>
        <v>0</v>
      </c>
      <c r="E40" s="123">
        <f t="shared" si="9"/>
        <v>0</v>
      </c>
      <c r="F40" s="123">
        <f t="shared" si="9"/>
        <v>0</v>
      </c>
      <c r="G40" s="436">
        <f t="shared" si="9"/>
        <v>0</v>
      </c>
      <c r="H40" s="141">
        <f t="shared" si="9"/>
        <v>0</v>
      </c>
    </row>
    <row r="41" spans="1:8" ht="18.75" customHeight="1" x14ac:dyDescent="0.3">
      <c r="A41" s="338"/>
      <c r="B41" s="351" t="s">
        <v>28</v>
      </c>
      <c r="C41" s="123">
        <v>0</v>
      </c>
      <c r="D41" s="123">
        <v>0</v>
      </c>
      <c r="E41" s="123">
        <v>0</v>
      </c>
      <c r="F41" s="123">
        <v>0</v>
      </c>
      <c r="G41" s="436">
        <v>0</v>
      </c>
      <c r="H41" s="141">
        <v>0</v>
      </c>
    </row>
    <row r="42" spans="1:8" ht="18.75" customHeight="1" x14ac:dyDescent="0.3">
      <c r="A42" s="351"/>
      <c r="B42" s="351" t="s">
        <v>29</v>
      </c>
      <c r="C42" s="123">
        <v>0</v>
      </c>
      <c r="D42" s="123">
        <v>0</v>
      </c>
      <c r="E42" s="123">
        <v>0</v>
      </c>
      <c r="F42" s="123">
        <v>0</v>
      </c>
      <c r="G42" s="436">
        <v>0</v>
      </c>
      <c r="H42" s="141">
        <v>0</v>
      </c>
    </row>
    <row r="43" spans="1:8" ht="12" customHeight="1" x14ac:dyDescent="0.3">
      <c r="A43" s="361"/>
      <c r="B43" s="338"/>
      <c r="C43" s="355"/>
      <c r="D43" s="355"/>
      <c r="E43" s="355"/>
      <c r="F43" s="355"/>
      <c r="G43" s="438"/>
      <c r="H43" s="336"/>
    </row>
    <row r="44" spans="1:8" ht="18.75" customHeight="1" x14ac:dyDescent="0.3">
      <c r="A44" s="351" t="s">
        <v>82</v>
      </c>
      <c r="B44" s="351" t="s">
        <v>27</v>
      </c>
      <c r="C44" s="123">
        <f t="shared" ref="C44:H44" si="10">SUM(C45:C46)</f>
        <v>0</v>
      </c>
      <c r="D44" s="123">
        <f t="shared" si="10"/>
        <v>1</v>
      </c>
      <c r="E44" s="123">
        <f t="shared" si="10"/>
        <v>0</v>
      </c>
      <c r="F44" s="123">
        <f t="shared" si="10"/>
        <v>0</v>
      </c>
      <c r="G44" s="427">
        <f t="shared" si="10"/>
        <v>5</v>
      </c>
      <c r="H44" s="141">
        <f t="shared" si="10"/>
        <v>0</v>
      </c>
    </row>
    <row r="45" spans="1:8" ht="18.75" customHeight="1" x14ac:dyDescent="0.3">
      <c r="A45" s="338" t="s">
        <v>53</v>
      </c>
      <c r="B45" s="351" t="s">
        <v>28</v>
      </c>
      <c r="C45" s="123">
        <v>0</v>
      </c>
      <c r="D45" s="123">
        <v>1</v>
      </c>
      <c r="E45" s="123">
        <v>0</v>
      </c>
      <c r="F45" s="123">
        <v>0</v>
      </c>
      <c r="G45" s="427">
        <v>4</v>
      </c>
      <c r="H45" s="141">
        <v>0</v>
      </c>
    </row>
    <row r="46" spans="1:8" ht="18.75" customHeight="1" x14ac:dyDescent="0.3">
      <c r="A46" s="361"/>
      <c r="B46" s="351" t="s">
        <v>29</v>
      </c>
      <c r="C46" s="123">
        <v>0</v>
      </c>
      <c r="D46" s="123">
        <v>0</v>
      </c>
      <c r="E46" s="123">
        <v>0</v>
      </c>
      <c r="F46" s="123">
        <v>0</v>
      </c>
      <c r="G46" s="427">
        <v>1</v>
      </c>
      <c r="H46" s="141">
        <v>0</v>
      </c>
    </row>
    <row r="47" spans="1:8" ht="12" customHeight="1" x14ac:dyDescent="0.3">
      <c r="A47" s="351"/>
      <c r="B47" s="338"/>
      <c r="C47" s="355"/>
      <c r="D47" s="355"/>
      <c r="E47" s="355"/>
      <c r="F47" s="355"/>
      <c r="G47" s="438"/>
      <c r="H47" s="336"/>
    </row>
    <row r="48" spans="1:8" ht="18.75" customHeight="1" x14ac:dyDescent="0.3">
      <c r="A48" s="351" t="s">
        <v>54</v>
      </c>
      <c r="B48" s="351" t="s">
        <v>27</v>
      </c>
      <c r="C48" s="123">
        <f t="shared" ref="C48:H48" si="11">SUM(C49:C50)</f>
        <v>0</v>
      </c>
      <c r="D48" s="123">
        <f t="shared" si="11"/>
        <v>0</v>
      </c>
      <c r="E48" s="123">
        <f t="shared" si="11"/>
        <v>0</v>
      </c>
      <c r="F48" s="123">
        <f t="shared" si="11"/>
        <v>0</v>
      </c>
      <c r="G48" s="133">
        <f t="shared" si="11"/>
        <v>0</v>
      </c>
      <c r="H48" s="123">
        <f t="shared" si="11"/>
        <v>0</v>
      </c>
    </row>
    <row r="49" spans="1:8" ht="18.75" customHeight="1" x14ac:dyDescent="0.3">
      <c r="A49" s="338" t="s">
        <v>55</v>
      </c>
      <c r="B49" s="351" t="s">
        <v>28</v>
      </c>
      <c r="C49" s="123">
        <v>0</v>
      </c>
      <c r="D49" s="123">
        <v>0</v>
      </c>
      <c r="E49" s="123">
        <v>0</v>
      </c>
      <c r="F49" s="123">
        <v>0</v>
      </c>
      <c r="G49" s="133">
        <v>0</v>
      </c>
      <c r="H49" s="123">
        <v>0</v>
      </c>
    </row>
    <row r="50" spans="1:8" ht="18.75" customHeight="1" x14ac:dyDescent="0.3">
      <c r="A50" s="351"/>
      <c r="B50" s="351" t="s">
        <v>29</v>
      </c>
      <c r="C50" s="123">
        <v>0</v>
      </c>
      <c r="D50" s="123">
        <v>0</v>
      </c>
      <c r="E50" s="123">
        <v>0</v>
      </c>
      <c r="F50" s="123">
        <v>0</v>
      </c>
      <c r="G50" s="133">
        <v>0</v>
      </c>
      <c r="H50" s="123">
        <v>0</v>
      </c>
    </row>
    <row r="51" spans="1:8" ht="7.5" customHeight="1" x14ac:dyDescent="0.3">
      <c r="A51" s="356"/>
      <c r="B51" s="356"/>
      <c r="C51" s="134"/>
      <c r="D51" s="134"/>
      <c r="E51" s="134"/>
      <c r="F51" s="357"/>
      <c r="G51" s="429"/>
      <c r="H51" s="357"/>
    </row>
    <row r="52" spans="1:8" ht="7.5" customHeight="1" x14ac:dyDescent="0.3">
      <c r="A52" s="359"/>
      <c r="B52" s="359"/>
      <c r="C52" s="135"/>
      <c r="D52" s="135"/>
      <c r="E52" s="135"/>
      <c r="G52" s="430"/>
    </row>
    <row r="53" spans="1:8" ht="18.75" customHeight="1" x14ac:dyDescent="0.3">
      <c r="A53" s="333" t="s">
        <v>33</v>
      </c>
      <c r="B53" s="361" t="s">
        <v>57</v>
      </c>
      <c r="C53" s="139">
        <f t="shared" ref="C53:H55" si="12">C48+C44+C40+C36+C32+C28+C24+C20+C16+C12+C8</f>
        <v>82</v>
      </c>
      <c r="D53" s="139">
        <f t="shared" si="12"/>
        <v>8</v>
      </c>
      <c r="E53" s="139">
        <f t="shared" si="12"/>
        <v>97</v>
      </c>
      <c r="F53" s="139">
        <f t="shared" si="12"/>
        <v>69</v>
      </c>
      <c r="G53" s="151">
        <f>G48+G44+G40+G36+G32+G28+G24+G20+G16+G12+G8</f>
        <v>59</v>
      </c>
      <c r="H53" s="139">
        <f>H48+H44+H40+H36+H32+H28+H24+H20+H16+H12+H8</f>
        <v>19</v>
      </c>
    </row>
    <row r="54" spans="1:8" ht="18.75" customHeight="1" x14ac:dyDescent="0.3">
      <c r="A54" s="361" t="s">
        <v>35</v>
      </c>
      <c r="B54" s="333" t="s">
        <v>36</v>
      </c>
      <c r="C54" s="137">
        <f t="shared" si="12"/>
        <v>52</v>
      </c>
      <c r="D54" s="137">
        <f t="shared" si="12"/>
        <v>5</v>
      </c>
      <c r="E54" s="137">
        <f t="shared" si="12"/>
        <v>59</v>
      </c>
      <c r="F54" s="137">
        <f t="shared" si="12"/>
        <v>36</v>
      </c>
      <c r="G54" s="151">
        <f t="shared" si="12"/>
        <v>37</v>
      </c>
      <c r="H54" s="139">
        <f t="shared" si="12"/>
        <v>12</v>
      </c>
    </row>
    <row r="55" spans="1:8" ht="18.75" customHeight="1" x14ac:dyDescent="0.3">
      <c r="B55" s="333" t="s">
        <v>37</v>
      </c>
      <c r="C55" s="139">
        <f t="shared" si="12"/>
        <v>30</v>
      </c>
      <c r="D55" s="139">
        <f t="shared" si="12"/>
        <v>3</v>
      </c>
      <c r="E55" s="139">
        <f t="shared" si="12"/>
        <v>38</v>
      </c>
      <c r="F55" s="139">
        <f t="shared" si="12"/>
        <v>33</v>
      </c>
      <c r="G55" s="151">
        <f t="shared" si="12"/>
        <v>22</v>
      </c>
      <c r="H55" s="139">
        <f t="shared" si="12"/>
        <v>7</v>
      </c>
    </row>
    <row r="56" spans="1:8" ht="7.5" customHeight="1" x14ac:dyDescent="0.3">
      <c r="A56" s="374"/>
      <c r="B56" s="374"/>
      <c r="C56" s="128"/>
      <c r="D56" s="128"/>
      <c r="E56" s="128"/>
      <c r="F56" s="375"/>
      <c r="G56" s="375"/>
      <c r="H56" s="357"/>
    </row>
    <row r="57" spans="1:8" x14ac:dyDescent="0.3">
      <c r="A57" s="365"/>
      <c r="B57" s="365"/>
      <c r="C57" s="130"/>
      <c r="D57" s="130"/>
      <c r="E57" s="130"/>
      <c r="F57" s="130"/>
      <c r="G57" s="130"/>
      <c r="H57" s="130"/>
    </row>
    <row r="58" spans="1:8" ht="15.75" customHeight="1" x14ac:dyDescent="0.3">
      <c r="A58" s="365"/>
      <c r="B58" s="366"/>
      <c r="C58" s="336"/>
      <c r="D58" s="336"/>
      <c r="E58" s="367"/>
      <c r="F58" s="336"/>
      <c r="G58" s="368"/>
      <c r="H58" s="368" t="s">
        <v>38</v>
      </c>
    </row>
    <row r="59" spans="1:8" ht="15.75" customHeight="1" x14ac:dyDescent="0.3">
      <c r="A59" s="365"/>
      <c r="B59" s="365"/>
      <c r="C59" s="130"/>
      <c r="D59" s="130"/>
      <c r="E59" s="130"/>
      <c r="F59" s="130"/>
      <c r="G59" s="369"/>
      <c r="H59" s="369" t="s">
        <v>39</v>
      </c>
    </row>
  </sheetData>
  <sheetProtection selectLockedCells="1" selectUnlockedCells="1"/>
  <mergeCells count="1">
    <mergeCell ref="C5:H5"/>
  </mergeCells>
  <printOptions horizontalCentered="1"/>
  <pageMargins left="0.7" right="0.7" top="0.75" bottom="0.75" header="0.3" footer="0.3"/>
  <pageSetup paperSize="9" scale="72" firstPageNumber="50" fitToWidth="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0.59999389629810485"/>
  </sheetPr>
  <dimension ref="A1:H59"/>
  <sheetViews>
    <sheetView view="pageBreakPreview" zoomScale="70" zoomScaleSheetLayoutView="70" workbookViewId="0">
      <selection activeCell="D13" sqref="D13"/>
    </sheetView>
  </sheetViews>
  <sheetFormatPr defaultColWidth="11.44140625" defaultRowHeight="15.6" x14ac:dyDescent="0.3"/>
  <cols>
    <col min="1" max="1" width="33.44140625" style="336" customWidth="1"/>
    <col min="2" max="2" width="23.44140625" style="336" customWidth="1"/>
    <col min="3" max="8" width="10.44140625" style="350" customWidth="1"/>
    <col min="9" max="16384" width="11.44140625" style="336"/>
  </cols>
  <sheetData>
    <row r="1" spans="1:8" ht="21.75" customHeight="1" x14ac:dyDescent="0.35">
      <c r="A1" s="332" t="s">
        <v>210</v>
      </c>
      <c r="B1" s="333" t="s">
        <v>99</v>
      </c>
      <c r="C1" s="334"/>
      <c r="D1" s="335"/>
      <c r="E1" s="335"/>
      <c r="F1" s="335"/>
      <c r="G1" s="335"/>
      <c r="H1" s="335"/>
    </row>
    <row r="2" spans="1:8" s="366" customFormat="1" ht="21.75" customHeight="1" x14ac:dyDescent="0.35">
      <c r="A2" s="337" t="s">
        <v>211</v>
      </c>
      <c r="B2" s="338" t="s">
        <v>100</v>
      </c>
      <c r="C2" s="339"/>
      <c r="D2" s="339"/>
      <c r="E2" s="339"/>
      <c r="F2" s="339"/>
      <c r="G2" s="339"/>
      <c r="H2" s="339"/>
    </row>
    <row r="3" spans="1:8" ht="21.75" customHeight="1" x14ac:dyDescent="0.35">
      <c r="A3" s="397"/>
      <c r="B3" s="333"/>
      <c r="C3" s="334"/>
      <c r="D3" s="335"/>
      <c r="E3" s="335"/>
      <c r="F3" s="335"/>
      <c r="G3" s="335"/>
      <c r="H3" s="335"/>
    </row>
    <row r="4" spans="1:8" ht="21.75" customHeight="1" x14ac:dyDescent="0.35">
      <c r="A4" s="340"/>
      <c r="B4" s="340"/>
      <c r="C4" s="334"/>
      <c r="D4" s="334"/>
      <c r="E4" s="341"/>
      <c r="F4" s="371"/>
      <c r="G4" s="398"/>
      <c r="H4" s="398" t="s">
        <v>215</v>
      </c>
    </row>
    <row r="5" spans="1:8" ht="21.75" customHeight="1" x14ac:dyDescent="0.3">
      <c r="A5" s="342" t="s">
        <v>208</v>
      </c>
      <c r="B5" s="343" t="s">
        <v>22</v>
      </c>
      <c r="C5" s="527" t="s">
        <v>23</v>
      </c>
      <c r="D5" s="527"/>
      <c r="E5" s="527"/>
      <c r="F5" s="527"/>
      <c r="G5" s="527"/>
      <c r="H5" s="527"/>
    </row>
    <row r="6" spans="1:8" ht="21.75" customHeight="1" x14ac:dyDescent="0.3">
      <c r="A6" s="344" t="s">
        <v>209</v>
      </c>
      <c r="B6" s="345" t="s">
        <v>25</v>
      </c>
      <c r="C6" s="346">
        <v>2019</v>
      </c>
      <c r="D6" s="346">
        <v>2020</v>
      </c>
      <c r="E6" s="346">
        <v>2021</v>
      </c>
      <c r="F6" s="346">
        <v>2022</v>
      </c>
      <c r="G6" s="346">
        <v>2023</v>
      </c>
      <c r="H6" s="346">
        <v>2024</v>
      </c>
    </row>
    <row r="7" spans="1:8" ht="7.5" customHeight="1" x14ac:dyDescent="0.35">
      <c r="A7" s="348"/>
      <c r="B7" s="340"/>
      <c r="C7" s="349"/>
      <c r="D7" s="349"/>
      <c r="E7" s="349"/>
      <c r="G7" s="395"/>
      <c r="H7" s="395"/>
    </row>
    <row r="8" spans="1:8" ht="18.75" customHeight="1" x14ac:dyDescent="0.3">
      <c r="A8" s="351" t="s">
        <v>69</v>
      </c>
      <c r="B8" s="351" t="s">
        <v>27</v>
      </c>
      <c r="C8" s="123">
        <f t="shared" ref="C8:G8" si="0">SUM(C9:C10)</f>
        <v>2</v>
      </c>
      <c r="D8" s="123">
        <f t="shared" si="0"/>
        <v>30</v>
      </c>
      <c r="E8" s="123">
        <f t="shared" si="0"/>
        <v>1</v>
      </c>
      <c r="F8" s="131">
        <f t="shared" si="0"/>
        <v>16</v>
      </c>
      <c r="G8" s="431">
        <f t="shared" si="0"/>
        <v>7</v>
      </c>
      <c r="H8" s="131">
        <f t="shared" ref="H8" si="1">SUM(H9:H10)</f>
        <v>6</v>
      </c>
    </row>
    <row r="9" spans="1:8" ht="18.75" customHeight="1" x14ac:dyDescent="0.35">
      <c r="A9" s="351" t="s">
        <v>70</v>
      </c>
      <c r="B9" s="351" t="s">
        <v>28</v>
      </c>
      <c r="C9" s="123">
        <v>2</v>
      </c>
      <c r="D9" s="123">
        <v>21</v>
      </c>
      <c r="E9" s="123">
        <v>1</v>
      </c>
      <c r="F9" s="211">
        <v>8</v>
      </c>
      <c r="G9" s="431">
        <v>5</v>
      </c>
      <c r="H9" s="131">
        <v>3</v>
      </c>
    </row>
    <row r="10" spans="1:8" ht="18.75" customHeight="1" x14ac:dyDescent="0.35">
      <c r="A10" s="338" t="s">
        <v>71</v>
      </c>
      <c r="B10" s="351" t="s">
        <v>29</v>
      </c>
      <c r="C10" s="123">
        <v>0</v>
      </c>
      <c r="D10" s="123">
        <v>9</v>
      </c>
      <c r="E10" s="123">
        <v>0</v>
      </c>
      <c r="F10" s="211">
        <v>8</v>
      </c>
      <c r="G10" s="431">
        <v>2</v>
      </c>
      <c r="H10" s="131">
        <v>3</v>
      </c>
    </row>
    <row r="11" spans="1:8" ht="12" customHeight="1" x14ac:dyDescent="0.35">
      <c r="A11" s="351"/>
      <c r="B11" s="338"/>
      <c r="C11" s="355"/>
      <c r="D11" s="355"/>
      <c r="E11" s="355"/>
      <c r="F11" s="211"/>
      <c r="G11" s="431"/>
      <c r="H11" s="131"/>
    </row>
    <row r="12" spans="1:8" ht="18.75" customHeight="1" x14ac:dyDescent="0.3">
      <c r="A12" s="351" t="s">
        <v>72</v>
      </c>
      <c r="B12" s="351" t="s">
        <v>27</v>
      </c>
      <c r="C12" s="123">
        <f t="shared" ref="C12:H12" si="2">SUM(C13:C14)</f>
        <v>8</v>
      </c>
      <c r="D12" s="123">
        <f t="shared" si="2"/>
        <v>53</v>
      </c>
      <c r="E12" s="123">
        <f t="shared" si="2"/>
        <v>14</v>
      </c>
      <c r="F12" s="131">
        <f t="shared" si="2"/>
        <v>41</v>
      </c>
      <c r="G12" s="431">
        <f t="shared" si="2"/>
        <v>18</v>
      </c>
      <c r="H12" s="131">
        <f t="shared" si="2"/>
        <v>16</v>
      </c>
    </row>
    <row r="13" spans="1:8" ht="18.75" customHeight="1" x14ac:dyDescent="0.35">
      <c r="A13" s="338" t="s">
        <v>73</v>
      </c>
      <c r="B13" s="351" t="s">
        <v>28</v>
      </c>
      <c r="C13" s="123">
        <v>6</v>
      </c>
      <c r="D13" s="123">
        <v>25</v>
      </c>
      <c r="E13" s="123">
        <v>7</v>
      </c>
      <c r="F13" s="211">
        <v>22</v>
      </c>
      <c r="G13" s="431">
        <v>7</v>
      </c>
      <c r="H13" s="131">
        <v>10</v>
      </c>
    </row>
    <row r="14" spans="1:8" ht="18.75" customHeight="1" x14ac:dyDescent="0.35">
      <c r="A14" s="351"/>
      <c r="B14" s="351" t="s">
        <v>29</v>
      </c>
      <c r="C14" s="123">
        <v>2</v>
      </c>
      <c r="D14" s="123">
        <v>28</v>
      </c>
      <c r="E14" s="123">
        <v>7</v>
      </c>
      <c r="F14" s="211">
        <v>19</v>
      </c>
      <c r="G14" s="431">
        <v>11</v>
      </c>
      <c r="H14" s="131">
        <v>6</v>
      </c>
    </row>
    <row r="15" spans="1:8" ht="12" customHeight="1" x14ac:dyDescent="0.35">
      <c r="A15" s="351"/>
      <c r="B15" s="338"/>
      <c r="C15" s="355"/>
      <c r="D15" s="355"/>
      <c r="E15" s="355"/>
      <c r="F15" s="211"/>
      <c r="G15" s="431"/>
      <c r="H15" s="131"/>
    </row>
    <row r="16" spans="1:8" ht="18.75" customHeight="1" x14ac:dyDescent="0.3">
      <c r="A16" s="351" t="s">
        <v>74</v>
      </c>
      <c r="B16" s="351" t="s">
        <v>27</v>
      </c>
      <c r="C16" s="123">
        <f t="shared" ref="C16:H16" si="3">SUM(C17:C18)</f>
        <v>1</v>
      </c>
      <c r="D16" s="123">
        <f t="shared" si="3"/>
        <v>23</v>
      </c>
      <c r="E16" s="123">
        <f t="shared" si="3"/>
        <v>0</v>
      </c>
      <c r="F16" s="131">
        <f t="shared" si="3"/>
        <v>17</v>
      </c>
      <c r="G16" s="431">
        <f t="shared" si="3"/>
        <v>11</v>
      </c>
      <c r="H16" s="131">
        <f t="shared" si="3"/>
        <v>10</v>
      </c>
    </row>
    <row r="17" spans="1:8" ht="18.75" customHeight="1" x14ac:dyDescent="0.35">
      <c r="A17" s="338"/>
      <c r="B17" s="351" t="s">
        <v>28</v>
      </c>
      <c r="C17" s="123">
        <v>1</v>
      </c>
      <c r="D17" s="123">
        <v>13</v>
      </c>
      <c r="E17" s="123">
        <v>0</v>
      </c>
      <c r="F17" s="211">
        <v>14</v>
      </c>
      <c r="G17" s="431">
        <v>5</v>
      </c>
      <c r="H17" s="131">
        <v>5</v>
      </c>
    </row>
    <row r="18" spans="1:8" ht="18.75" customHeight="1" x14ac:dyDescent="0.35">
      <c r="A18" s="351"/>
      <c r="B18" s="351" t="s">
        <v>29</v>
      </c>
      <c r="C18" s="123">
        <v>0</v>
      </c>
      <c r="D18" s="123">
        <v>10</v>
      </c>
      <c r="E18" s="123">
        <v>0</v>
      </c>
      <c r="F18" s="211">
        <v>3</v>
      </c>
      <c r="G18" s="431">
        <v>6</v>
      </c>
      <c r="H18" s="131">
        <v>5</v>
      </c>
    </row>
    <row r="19" spans="1:8" ht="12" customHeight="1" x14ac:dyDescent="0.35">
      <c r="A19" s="338"/>
      <c r="B19" s="338"/>
      <c r="C19" s="123"/>
      <c r="D19" s="123"/>
      <c r="E19" s="123"/>
      <c r="F19" s="211"/>
      <c r="G19" s="431"/>
      <c r="H19" s="131"/>
    </row>
    <row r="20" spans="1:8" ht="18.75" customHeight="1" x14ac:dyDescent="0.3">
      <c r="A20" s="351" t="s">
        <v>75</v>
      </c>
      <c r="B20" s="351" t="s">
        <v>27</v>
      </c>
      <c r="C20" s="123">
        <f t="shared" ref="C20:H20" si="4">SUM(C21:C22)</f>
        <v>0</v>
      </c>
      <c r="D20" s="123">
        <f t="shared" si="4"/>
        <v>0</v>
      </c>
      <c r="E20" s="123">
        <f t="shared" si="4"/>
        <v>0</v>
      </c>
      <c r="F20" s="131">
        <f t="shared" si="4"/>
        <v>1</v>
      </c>
      <c r="G20" s="431">
        <f t="shared" si="4"/>
        <v>1</v>
      </c>
      <c r="H20" s="131">
        <f t="shared" si="4"/>
        <v>1</v>
      </c>
    </row>
    <row r="21" spans="1:8" ht="18.75" customHeight="1" x14ac:dyDescent="0.3">
      <c r="A21" s="338" t="s">
        <v>76</v>
      </c>
      <c r="B21" s="351" t="s">
        <v>28</v>
      </c>
      <c r="C21" s="123">
        <v>0</v>
      </c>
      <c r="D21" s="123">
        <v>0</v>
      </c>
      <c r="E21" s="123">
        <v>0</v>
      </c>
      <c r="F21" s="123">
        <v>0</v>
      </c>
      <c r="G21" s="431">
        <v>1</v>
      </c>
      <c r="H21" s="131">
        <v>1</v>
      </c>
    </row>
    <row r="22" spans="1:8" ht="18.75" customHeight="1" x14ac:dyDescent="0.35">
      <c r="A22" s="338"/>
      <c r="B22" s="351" t="s">
        <v>29</v>
      </c>
      <c r="C22" s="123">
        <v>0</v>
      </c>
      <c r="D22" s="123">
        <v>0</v>
      </c>
      <c r="E22" s="123">
        <v>0</v>
      </c>
      <c r="F22" s="211">
        <v>1</v>
      </c>
      <c r="G22" s="133">
        <v>0</v>
      </c>
      <c r="H22" s="123">
        <v>0</v>
      </c>
    </row>
    <row r="23" spans="1:8" ht="12" customHeight="1" x14ac:dyDescent="0.35">
      <c r="A23" s="361"/>
      <c r="B23" s="338"/>
      <c r="C23" s="355"/>
      <c r="D23" s="355"/>
      <c r="E23" s="355"/>
      <c r="F23" s="211"/>
      <c r="G23" s="450"/>
      <c r="H23" s="419"/>
    </row>
    <row r="24" spans="1:8" ht="18.75" customHeight="1" x14ac:dyDescent="0.3">
      <c r="A24" s="351" t="s">
        <v>77</v>
      </c>
      <c r="B24" s="351" t="s">
        <v>27</v>
      </c>
      <c r="C24" s="123">
        <f t="shared" ref="C24:H24" si="5">SUM(C25:C26)</f>
        <v>0</v>
      </c>
      <c r="D24" s="123">
        <f t="shared" si="5"/>
        <v>0</v>
      </c>
      <c r="E24" s="123">
        <f t="shared" si="5"/>
        <v>0</v>
      </c>
      <c r="F24" s="123">
        <f t="shared" si="5"/>
        <v>0</v>
      </c>
      <c r="G24" s="133">
        <f t="shared" si="5"/>
        <v>0</v>
      </c>
      <c r="H24" s="123">
        <f t="shared" si="5"/>
        <v>0</v>
      </c>
    </row>
    <row r="25" spans="1:8" ht="18.75" customHeight="1" x14ac:dyDescent="0.3">
      <c r="A25" s="338"/>
      <c r="B25" s="351" t="s">
        <v>28</v>
      </c>
      <c r="C25" s="123">
        <v>0</v>
      </c>
      <c r="D25" s="123">
        <v>0</v>
      </c>
      <c r="E25" s="123">
        <v>0</v>
      </c>
      <c r="F25" s="123">
        <v>0</v>
      </c>
      <c r="G25" s="133">
        <v>0</v>
      </c>
      <c r="H25" s="123">
        <v>0</v>
      </c>
    </row>
    <row r="26" spans="1:8" ht="18.75" customHeight="1" x14ac:dyDescent="0.3">
      <c r="A26" s="351"/>
      <c r="B26" s="351" t="s">
        <v>29</v>
      </c>
      <c r="C26" s="123">
        <v>0</v>
      </c>
      <c r="D26" s="123">
        <v>0</v>
      </c>
      <c r="E26" s="123">
        <v>0</v>
      </c>
      <c r="F26" s="123">
        <v>0</v>
      </c>
      <c r="G26" s="133">
        <v>0</v>
      </c>
      <c r="H26" s="123">
        <v>0</v>
      </c>
    </row>
    <row r="27" spans="1:8" ht="12" customHeight="1" x14ac:dyDescent="0.35">
      <c r="A27" s="361"/>
      <c r="B27" s="338"/>
      <c r="C27" s="355"/>
      <c r="D27" s="355"/>
      <c r="E27" s="355"/>
      <c r="F27" s="355"/>
      <c r="G27" s="450"/>
      <c r="H27" s="419"/>
    </row>
    <row r="28" spans="1:8" ht="18.75" customHeight="1" x14ac:dyDescent="0.3">
      <c r="A28" s="351" t="s">
        <v>78</v>
      </c>
      <c r="B28" s="351" t="s">
        <v>27</v>
      </c>
      <c r="C28" s="123">
        <f t="shared" ref="C28:H28" si="6">SUM(C29:C30)</f>
        <v>0</v>
      </c>
      <c r="D28" s="123">
        <f t="shared" si="6"/>
        <v>1</v>
      </c>
      <c r="E28" s="123">
        <f t="shared" si="6"/>
        <v>0</v>
      </c>
      <c r="F28" s="123">
        <f t="shared" si="6"/>
        <v>0</v>
      </c>
      <c r="G28" s="133">
        <f t="shared" si="6"/>
        <v>0</v>
      </c>
      <c r="H28" s="123">
        <f t="shared" si="6"/>
        <v>0</v>
      </c>
    </row>
    <row r="29" spans="1:8" ht="18.75" customHeight="1" x14ac:dyDescent="0.3">
      <c r="A29" s="338"/>
      <c r="B29" s="351" t="s">
        <v>28</v>
      </c>
      <c r="C29" s="123">
        <v>0</v>
      </c>
      <c r="D29" s="123">
        <v>1</v>
      </c>
      <c r="E29" s="123">
        <v>0</v>
      </c>
      <c r="F29" s="123">
        <v>0</v>
      </c>
      <c r="G29" s="133">
        <v>0</v>
      </c>
      <c r="H29" s="123">
        <v>0</v>
      </c>
    </row>
    <row r="30" spans="1:8" ht="18.75" customHeight="1" x14ac:dyDescent="0.3">
      <c r="A30" s="351"/>
      <c r="B30" s="351" t="s">
        <v>29</v>
      </c>
      <c r="C30" s="123">
        <v>0</v>
      </c>
      <c r="D30" s="123">
        <v>0</v>
      </c>
      <c r="E30" s="123">
        <v>0</v>
      </c>
      <c r="F30" s="123">
        <v>0</v>
      </c>
      <c r="G30" s="133">
        <v>0</v>
      </c>
      <c r="H30" s="123">
        <v>0</v>
      </c>
    </row>
    <row r="31" spans="1:8" ht="12" customHeight="1" x14ac:dyDescent="0.35">
      <c r="A31" s="361"/>
      <c r="B31" s="338"/>
      <c r="C31" s="355"/>
      <c r="D31" s="355"/>
      <c r="E31" s="355"/>
      <c r="F31" s="211"/>
      <c r="G31" s="450"/>
      <c r="H31" s="419"/>
    </row>
    <row r="32" spans="1:8" ht="18.75" customHeight="1" x14ac:dyDescent="0.3">
      <c r="A32" s="351" t="s">
        <v>79</v>
      </c>
      <c r="B32" s="351" t="s">
        <v>27</v>
      </c>
      <c r="C32" s="123">
        <f t="shared" ref="C32:H32" si="7">SUM(C33:C34)</f>
        <v>35</v>
      </c>
      <c r="D32" s="123">
        <f t="shared" si="7"/>
        <v>21</v>
      </c>
      <c r="E32" s="123">
        <f t="shared" si="7"/>
        <v>17</v>
      </c>
      <c r="F32" s="131">
        <f t="shared" si="7"/>
        <v>20</v>
      </c>
      <c r="G32" s="431">
        <f t="shared" si="7"/>
        <v>26</v>
      </c>
      <c r="H32" s="131">
        <f t="shared" si="7"/>
        <v>37</v>
      </c>
    </row>
    <row r="33" spans="1:8" ht="18.75" customHeight="1" x14ac:dyDescent="0.35">
      <c r="A33" s="338"/>
      <c r="B33" s="351" t="s">
        <v>28</v>
      </c>
      <c r="C33" s="123">
        <v>32</v>
      </c>
      <c r="D33" s="123">
        <v>20</v>
      </c>
      <c r="E33" s="123">
        <v>14</v>
      </c>
      <c r="F33" s="211">
        <v>16</v>
      </c>
      <c r="G33" s="431">
        <v>25</v>
      </c>
      <c r="H33" s="131">
        <v>37</v>
      </c>
    </row>
    <row r="34" spans="1:8" ht="18.75" customHeight="1" x14ac:dyDescent="0.35">
      <c r="A34" s="351"/>
      <c r="B34" s="351" t="s">
        <v>29</v>
      </c>
      <c r="C34" s="123">
        <v>3</v>
      </c>
      <c r="D34" s="123">
        <v>1</v>
      </c>
      <c r="E34" s="123">
        <v>3</v>
      </c>
      <c r="F34" s="211">
        <v>4</v>
      </c>
      <c r="G34" s="431">
        <v>1</v>
      </c>
      <c r="H34" s="123">
        <v>0</v>
      </c>
    </row>
    <row r="35" spans="1:8" ht="12" customHeight="1" x14ac:dyDescent="0.35">
      <c r="A35" s="361"/>
      <c r="B35" s="338"/>
      <c r="C35" s="355"/>
      <c r="D35" s="355"/>
      <c r="E35" s="355"/>
      <c r="F35" s="211"/>
      <c r="G35" s="431"/>
      <c r="H35" s="131"/>
    </row>
    <row r="36" spans="1:8" ht="18.75" customHeight="1" x14ac:dyDescent="0.3">
      <c r="A36" s="351" t="s">
        <v>80</v>
      </c>
      <c r="B36" s="351" t="s">
        <v>27</v>
      </c>
      <c r="C36" s="123">
        <f t="shared" ref="C36:H36" si="8">SUM(C37:C38)</f>
        <v>1</v>
      </c>
      <c r="D36" s="123">
        <f t="shared" si="8"/>
        <v>3</v>
      </c>
      <c r="E36" s="123">
        <f t="shared" si="8"/>
        <v>2</v>
      </c>
      <c r="F36" s="131">
        <f t="shared" si="8"/>
        <v>3</v>
      </c>
      <c r="G36" s="431">
        <f t="shared" si="8"/>
        <v>2</v>
      </c>
      <c r="H36" s="131">
        <f t="shared" si="8"/>
        <v>1</v>
      </c>
    </row>
    <row r="37" spans="1:8" ht="18.75" customHeight="1" x14ac:dyDescent="0.35">
      <c r="A37" s="338"/>
      <c r="B37" s="351" t="s">
        <v>28</v>
      </c>
      <c r="C37" s="123">
        <v>1</v>
      </c>
      <c r="D37" s="123">
        <v>3</v>
      </c>
      <c r="E37" s="123">
        <v>2</v>
      </c>
      <c r="F37" s="211">
        <v>1</v>
      </c>
      <c r="G37" s="431">
        <v>2</v>
      </c>
      <c r="H37" s="131">
        <v>1</v>
      </c>
    </row>
    <row r="38" spans="1:8" ht="18.75" customHeight="1" x14ac:dyDescent="0.35">
      <c r="A38" s="351"/>
      <c r="B38" s="351" t="s">
        <v>29</v>
      </c>
      <c r="C38" s="123">
        <v>0</v>
      </c>
      <c r="D38" s="123">
        <v>0</v>
      </c>
      <c r="E38" s="123">
        <v>0</v>
      </c>
      <c r="F38" s="211">
        <v>2</v>
      </c>
      <c r="G38" s="133">
        <v>0</v>
      </c>
      <c r="H38" s="123">
        <v>0</v>
      </c>
    </row>
    <row r="39" spans="1:8" ht="12" customHeight="1" x14ac:dyDescent="0.35">
      <c r="A39" s="361"/>
      <c r="B39" s="338"/>
      <c r="C39" s="355"/>
      <c r="D39" s="355"/>
      <c r="E39" s="355"/>
      <c r="F39" s="211"/>
      <c r="G39" s="450"/>
      <c r="H39" s="419"/>
    </row>
    <row r="40" spans="1:8" ht="18.75" customHeight="1" x14ac:dyDescent="0.3">
      <c r="A40" s="351" t="s">
        <v>81</v>
      </c>
      <c r="B40" s="351" t="s">
        <v>27</v>
      </c>
      <c r="C40" s="123">
        <f t="shared" ref="C40:H40" si="9">SUM(C41:C42)</f>
        <v>0</v>
      </c>
      <c r="D40" s="123">
        <f t="shared" si="9"/>
        <v>0</v>
      </c>
      <c r="E40" s="123">
        <f t="shared" si="9"/>
        <v>0</v>
      </c>
      <c r="F40" s="123">
        <f t="shared" si="9"/>
        <v>0</v>
      </c>
      <c r="G40" s="133">
        <f t="shared" si="9"/>
        <v>0</v>
      </c>
      <c r="H40" s="123">
        <f t="shared" si="9"/>
        <v>0</v>
      </c>
    </row>
    <row r="41" spans="1:8" ht="18.75" customHeight="1" x14ac:dyDescent="0.3">
      <c r="A41" s="338"/>
      <c r="B41" s="351" t="s">
        <v>28</v>
      </c>
      <c r="C41" s="123">
        <v>0</v>
      </c>
      <c r="D41" s="123">
        <v>0</v>
      </c>
      <c r="E41" s="123">
        <v>0</v>
      </c>
      <c r="F41" s="123">
        <v>0</v>
      </c>
      <c r="G41" s="133">
        <v>0</v>
      </c>
      <c r="H41" s="123">
        <v>0</v>
      </c>
    </row>
    <row r="42" spans="1:8" ht="18.75" customHeight="1" x14ac:dyDescent="0.3">
      <c r="A42" s="351"/>
      <c r="B42" s="351" t="s">
        <v>29</v>
      </c>
      <c r="C42" s="123">
        <v>0</v>
      </c>
      <c r="D42" s="123">
        <v>0</v>
      </c>
      <c r="E42" s="123">
        <v>0</v>
      </c>
      <c r="F42" s="123">
        <v>0</v>
      </c>
      <c r="G42" s="133">
        <v>0</v>
      </c>
      <c r="H42" s="123">
        <v>0</v>
      </c>
    </row>
    <row r="43" spans="1:8" ht="12" customHeight="1" x14ac:dyDescent="0.35">
      <c r="A43" s="361"/>
      <c r="B43" s="338"/>
      <c r="C43" s="355"/>
      <c r="D43" s="355"/>
      <c r="E43" s="355"/>
      <c r="F43" s="211"/>
      <c r="G43" s="450"/>
      <c r="H43" s="419"/>
    </row>
    <row r="44" spans="1:8" ht="18.75" customHeight="1" x14ac:dyDescent="0.3">
      <c r="A44" s="351" t="s">
        <v>82</v>
      </c>
      <c r="B44" s="351" t="s">
        <v>27</v>
      </c>
      <c r="C44" s="123">
        <f t="shared" ref="C44:H44" si="10">SUM(C45:C46)</f>
        <v>61</v>
      </c>
      <c r="D44" s="123">
        <f t="shared" si="10"/>
        <v>86</v>
      </c>
      <c r="E44" s="123">
        <f t="shared" si="10"/>
        <v>87</v>
      </c>
      <c r="F44" s="131">
        <f t="shared" si="10"/>
        <v>74</v>
      </c>
      <c r="G44" s="431">
        <f t="shared" si="10"/>
        <v>46</v>
      </c>
      <c r="H44" s="131">
        <f t="shared" si="10"/>
        <v>49</v>
      </c>
    </row>
    <row r="45" spans="1:8" ht="18.75" customHeight="1" x14ac:dyDescent="0.35">
      <c r="A45" s="338" t="s">
        <v>53</v>
      </c>
      <c r="B45" s="351" t="s">
        <v>28</v>
      </c>
      <c r="C45" s="123">
        <v>42</v>
      </c>
      <c r="D45" s="123">
        <v>64</v>
      </c>
      <c r="E45" s="123">
        <v>63</v>
      </c>
      <c r="F45" s="211">
        <v>57</v>
      </c>
      <c r="G45" s="431">
        <v>31</v>
      </c>
      <c r="H45" s="131">
        <v>30</v>
      </c>
    </row>
    <row r="46" spans="1:8" ht="18.75" customHeight="1" x14ac:dyDescent="0.35">
      <c r="A46" s="361"/>
      <c r="B46" s="351" t="s">
        <v>29</v>
      </c>
      <c r="C46" s="123">
        <v>19</v>
      </c>
      <c r="D46" s="123">
        <v>22</v>
      </c>
      <c r="E46" s="123">
        <v>24</v>
      </c>
      <c r="F46" s="211">
        <v>17</v>
      </c>
      <c r="G46" s="431">
        <v>15</v>
      </c>
      <c r="H46" s="131">
        <v>19</v>
      </c>
    </row>
    <row r="47" spans="1:8" ht="12" customHeight="1" x14ac:dyDescent="0.35">
      <c r="A47" s="351"/>
      <c r="B47" s="338"/>
      <c r="C47" s="355"/>
      <c r="D47" s="355"/>
      <c r="E47" s="355"/>
      <c r="F47" s="211"/>
      <c r="G47" s="450"/>
      <c r="H47" s="419"/>
    </row>
    <row r="48" spans="1:8" ht="18.75" customHeight="1" x14ac:dyDescent="0.3">
      <c r="A48" s="351" t="s">
        <v>54</v>
      </c>
      <c r="B48" s="351" t="s">
        <v>27</v>
      </c>
      <c r="C48" s="123">
        <f t="shared" ref="C48:H48" si="11">SUM(C49:C50)</f>
        <v>0</v>
      </c>
      <c r="D48" s="123">
        <f t="shared" si="11"/>
        <v>0</v>
      </c>
      <c r="E48" s="123">
        <f t="shared" si="11"/>
        <v>0</v>
      </c>
      <c r="F48" s="123">
        <f t="shared" si="11"/>
        <v>0</v>
      </c>
      <c r="G48" s="133">
        <f t="shared" si="11"/>
        <v>0</v>
      </c>
      <c r="H48" s="123">
        <f t="shared" si="11"/>
        <v>0</v>
      </c>
    </row>
    <row r="49" spans="1:8" ht="18.75" customHeight="1" x14ac:dyDescent="0.3">
      <c r="A49" s="338" t="s">
        <v>55</v>
      </c>
      <c r="B49" s="351" t="s">
        <v>28</v>
      </c>
      <c r="C49" s="123">
        <v>0</v>
      </c>
      <c r="D49" s="123">
        <v>0</v>
      </c>
      <c r="E49" s="123">
        <v>0</v>
      </c>
      <c r="F49" s="123">
        <v>0</v>
      </c>
      <c r="G49" s="133">
        <v>0</v>
      </c>
      <c r="H49" s="123">
        <v>0</v>
      </c>
    </row>
    <row r="50" spans="1:8" ht="18.75" customHeight="1" x14ac:dyDescent="0.3">
      <c r="A50" s="351"/>
      <c r="B50" s="351" t="s">
        <v>29</v>
      </c>
      <c r="C50" s="123">
        <v>0</v>
      </c>
      <c r="D50" s="123">
        <v>0</v>
      </c>
      <c r="E50" s="123">
        <v>0</v>
      </c>
      <c r="F50" s="123">
        <v>0</v>
      </c>
      <c r="G50" s="133">
        <v>0</v>
      </c>
      <c r="H50" s="123">
        <v>0</v>
      </c>
    </row>
    <row r="51" spans="1:8" ht="7.5" customHeight="1" x14ac:dyDescent="0.3">
      <c r="A51" s="356"/>
      <c r="B51" s="356"/>
      <c r="C51" s="134"/>
      <c r="D51" s="134"/>
      <c r="E51" s="134"/>
      <c r="F51" s="357"/>
      <c r="G51" s="429"/>
      <c r="H51" s="357"/>
    </row>
    <row r="52" spans="1:8" ht="7.5" customHeight="1" x14ac:dyDescent="0.3">
      <c r="A52" s="359"/>
      <c r="B52" s="359"/>
      <c r="C52" s="135"/>
      <c r="D52" s="135"/>
      <c r="E52" s="135"/>
      <c r="G52" s="430"/>
    </row>
    <row r="53" spans="1:8" ht="18.75" customHeight="1" x14ac:dyDescent="0.3">
      <c r="A53" s="333" t="s">
        <v>33</v>
      </c>
      <c r="B53" s="361" t="s">
        <v>57</v>
      </c>
      <c r="C53" s="139">
        <f t="shared" ref="C53:H55" si="12">C48+C44+C40+C36+C32+C28+C24+C20+C16+C12+C8</f>
        <v>108</v>
      </c>
      <c r="D53" s="139">
        <f t="shared" si="12"/>
        <v>217</v>
      </c>
      <c r="E53" s="139">
        <f t="shared" si="12"/>
        <v>121</v>
      </c>
      <c r="F53" s="139">
        <f t="shared" si="12"/>
        <v>172</v>
      </c>
      <c r="G53" s="151">
        <f t="shared" si="12"/>
        <v>111</v>
      </c>
      <c r="H53" s="139">
        <f t="shared" si="12"/>
        <v>120</v>
      </c>
    </row>
    <row r="54" spans="1:8" ht="18.75" customHeight="1" x14ac:dyDescent="0.3">
      <c r="A54" s="361" t="s">
        <v>35</v>
      </c>
      <c r="B54" s="333" t="s">
        <v>36</v>
      </c>
      <c r="C54" s="137">
        <f t="shared" si="12"/>
        <v>84</v>
      </c>
      <c r="D54" s="137">
        <f t="shared" si="12"/>
        <v>147</v>
      </c>
      <c r="E54" s="137">
        <f t="shared" si="12"/>
        <v>87</v>
      </c>
      <c r="F54" s="137">
        <f t="shared" si="12"/>
        <v>118</v>
      </c>
      <c r="G54" s="151">
        <f t="shared" si="12"/>
        <v>76</v>
      </c>
      <c r="H54" s="139">
        <f t="shared" si="12"/>
        <v>87</v>
      </c>
    </row>
    <row r="55" spans="1:8" ht="18.75" customHeight="1" x14ac:dyDescent="0.3">
      <c r="B55" s="333" t="s">
        <v>37</v>
      </c>
      <c r="C55" s="139">
        <f t="shared" si="12"/>
        <v>24</v>
      </c>
      <c r="D55" s="139">
        <f t="shared" si="12"/>
        <v>70</v>
      </c>
      <c r="E55" s="139">
        <f t="shared" si="12"/>
        <v>34</v>
      </c>
      <c r="F55" s="139">
        <f t="shared" si="12"/>
        <v>54</v>
      </c>
      <c r="G55" s="151">
        <f t="shared" si="12"/>
        <v>35</v>
      </c>
      <c r="H55" s="139">
        <f t="shared" si="12"/>
        <v>33</v>
      </c>
    </row>
    <row r="56" spans="1:8" ht="7.5" customHeight="1" x14ac:dyDescent="0.3">
      <c r="A56" s="374"/>
      <c r="B56" s="374"/>
      <c r="C56" s="128"/>
      <c r="D56" s="128"/>
      <c r="E56" s="128"/>
      <c r="F56" s="375"/>
      <c r="G56" s="375"/>
      <c r="H56" s="375"/>
    </row>
    <row r="57" spans="1:8" x14ac:dyDescent="0.3">
      <c r="A57" s="365"/>
      <c r="B57" s="365"/>
      <c r="C57" s="130"/>
      <c r="D57" s="130"/>
      <c r="E57" s="130"/>
      <c r="F57" s="130"/>
      <c r="G57" s="130"/>
      <c r="H57" s="130"/>
    </row>
    <row r="58" spans="1:8" ht="15.75" customHeight="1" x14ac:dyDescent="0.3">
      <c r="A58" s="365"/>
      <c r="B58" s="366"/>
      <c r="C58" s="336"/>
      <c r="D58" s="336"/>
      <c r="E58" s="367"/>
      <c r="F58" s="336"/>
      <c r="G58" s="368"/>
      <c r="H58" s="368" t="s">
        <v>38</v>
      </c>
    </row>
    <row r="59" spans="1:8" ht="15.75" customHeight="1" x14ac:dyDescent="0.3">
      <c r="A59" s="365"/>
      <c r="B59" s="365"/>
      <c r="C59" s="130"/>
      <c r="D59" s="130"/>
      <c r="E59" s="130"/>
      <c r="F59" s="130"/>
      <c r="G59" s="369"/>
      <c r="H59" s="369" t="s">
        <v>39</v>
      </c>
    </row>
  </sheetData>
  <sheetProtection selectLockedCells="1" selectUnlockedCells="1"/>
  <mergeCells count="1">
    <mergeCell ref="C5:H5"/>
  </mergeCells>
  <printOptions horizontalCentered="1"/>
  <pageMargins left="0.7" right="0.7" top="0.75" bottom="0.75" header="0.3" footer="0.3"/>
  <pageSetup paperSize="9" scale="72" firstPageNumber="50" fitToWidth="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59999389629810485"/>
  </sheetPr>
  <dimension ref="A1:I64"/>
  <sheetViews>
    <sheetView view="pageBreakPreview" zoomScale="70" zoomScaleSheetLayoutView="70" workbookViewId="0">
      <selection activeCell="G14" sqref="G14"/>
    </sheetView>
  </sheetViews>
  <sheetFormatPr defaultColWidth="11.44140625" defaultRowHeight="15.6" x14ac:dyDescent="0.3"/>
  <cols>
    <col min="1" max="1" width="28.6640625" style="91" customWidth="1"/>
    <col min="2" max="7" width="13.88671875" style="100" customWidth="1"/>
    <col min="8" max="16384" width="11.44140625" style="91"/>
  </cols>
  <sheetData>
    <row r="1" spans="1:9" s="336" customFormat="1" ht="21.75" customHeight="1" x14ac:dyDescent="0.35">
      <c r="A1" s="332" t="s">
        <v>216</v>
      </c>
      <c r="B1" s="333" t="s">
        <v>101</v>
      </c>
      <c r="C1" s="334"/>
      <c r="D1" s="335"/>
      <c r="E1" s="335"/>
      <c r="F1" s="335"/>
      <c r="G1" s="335"/>
    </row>
    <row r="2" spans="1:9" s="366" customFormat="1" ht="21.75" customHeight="1" x14ac:dyDescent="0.35">
      <c r="A2" s="337" t="s">
        <v>217</v>
      </c>
      <c r="B2" s="338" t="s">
        <v>102</v>
      </c>
      <c r="C2" s="339"/>
      <c r="D2" s="339"/>
      <c r="E2" s="339"/>
      <c r="F2" s="339"/>
      <c r="G2" s="339"/>
    </row>
    <row r="3" spans="1:9" ht="20.25" customHeight="1" x14ac:dyDescent="0.3"/>
    <row r="4" spans="1:9" ht="24.75" customHeight="1" x14ac:dyDescent="0.3">
      <c r="A4" s="193" t="s">
        <v>83</v>
      </c>
      <c r="B4" s="527" t="s">
        <v>23</v>
      </c>
      <c r="C4" s="527"/>
      <c r="D4" s="527"/>
      <c r="E4" s="527"/>
      <c r="F4" s="527"/>
      <c r="G4" s="527"/>
    </row>
    <row r="5" spans="1:9" ht="24.75" customHeight="1" x14ac:dyDescent="0.3">
      <c r="A5" s="194" t="s">
        <v>84</v>
      </c>
      <c r="B5" s="195">
        <v>2019</v>
      </c>
      <c r="C5" s="195">
        <v>2020</v>
      </c>
      <c r="D5" s="195">
        <v>2021</v>
      </c>
      <c r="E5" s="195">
        <v>2022</v>
      </c>
      <c r="F5" s="195">
        <v>2023</v>
      </c>
      <c r="G5" s="195">
        <v>2024</v>
      </c>
    </row>
    <row r="6" spans="1:9" ht="9" customHeight="1" x14ac:dyDescent="0.3">
      <c r="A6" s="154"/>
      <c r="B6" s="196"/>
      <c r="C6" s="196"/>
      <c r="D6" s="196"/>
    </row>
    <row r="7" spans="1:9" ht="20.25" customHeight="1" x14ac:dyDescent="0.3">
      <c r="A7" s="197" t="s">
        <v>34</v>
      </c>
      <c r="B7" s="198">
        <f t="shared" ref="B7:G7" si="0">SUM(B8:B19)</f>
        <v>1760</v>
      </c>
      <c r="C7" s="198">
        <f t="shared" si="0"/>
        <v>1752</v>
      </c>
      <c r="D7" s="198">
        <f t="shared" si="0"/>
        <v>1865</v>
      </c>
      <c r="E7" s="199">
        <f t="shared" si="0"/>
        <v>2322</v>
      </c>
      <c r="F7" s="199">
        <f t="shared" si="0"/>
        <v>2003</v>
      </c>
      <c r="G7" s="199">
        <f t="shared" si="0"/>
        <v>1974</v>
      </c>
    </row>
    <row r="8" spans="1:9" ht="20.25" customHeight="1" x14ac:dyDescent="0.35">
      <c r="A8" s="400" t="s">
        <v>218</v>
      </c>
      <c r="B8" s="401">
        <f t="shared" ref="B8:E8" si="1">SUM(B22+B36)</f>
        <v>140</v>
      </c>
      <c r="C8" s="401">
        <f t="shared" si="1"/>
        <v>183</v>
      </c>
      <c r="D8" s="401">
        <f t="shared" si="1"/>
        <v>124</v>
      </c>
      <c r="E8" s="200">
        <f t="shared" si="1"/>
        <v>195</v>
      </c>
      <c r="F8" s="402">
        <v>170</v>
      </c>
      <c r="G8" s="402">
        <v>177</v>
      </c>
      <c r="H8" s="201"/>
      <c r="I8" s="202"/>
    </row>
    <row r="9" spans="1:9" ht="20.25" customHeight="1" x14ac:dyDescent="0.35">
      <c r="A9" s="400" t="s">
        <v>219</v>
      </c>
      <c r="B9" s="401">
        <f t="shared" ref="B9:E19" si="2">SUM(B23+B37)</f>
        <v>150</v>
      </c>
      <c r="C9" s="401">
        <f t="shared" si="2"/>
        <v>151</v>
      </c>
      <c r="D9" s="401">
        <f t="shared" si="2"/>
        <v>145</v>
      </c>
      <c r="E9" s="200">
        <f t="shared" si="2"/>
        <v>139</v>
      </c>
      <c r="F9" s="402">
        <v>163</v>
      </c>
      <c r="G9" s="402">
        <v>159</v>
      </c>
      <c r="H9" s="201"/>
      <c r="I9" s="202"/>
    </row>
    <row r="10" spans="1:9" ht="20.25" customHeight="1" x14ac:dyDescent="0.35">
      <c r="A10" s="400" t="s">
        <v>220</v>
      </c>
      <c r="B10" s="401">
        <f t="shared" si="2"/>
        <v>141</v>
      </c>
      <c r="C10" s="401">
        <f t="shared" si="2"/>
        <v>151</v>
      </c>
      <c r="D10" s="401">
        <f t="shared" si="2"/>
        <v>159</v>
      </c>
      <c r="E10" s="200">
        <f t="shared" si="2"/>
        <v>274</v>
      </c>
      <c r="F10" s="402">
        <v>176</v>
      </c>
      <c r="G10" s="402">
        <v>162</v>
      </c>
      <c r="H10" s="201"/>
      <c r="I10" s="202"/>
    </row>
    <row r="11" spans="1:9" ht="20.25" customHeight="1" x14ac:dyDescent="0.35">
      <c r="A11" s="400" t="s">
        <v>221</v>
      </c>
      <c r="B11" s="401">
        <f t="shared" si="2"/>
        <v>157</v>
      </c>
      <c r="C11" s="401">
        <f t="shared" si="2"/>
        <v>138</v>
      </c>
      <c r="D11" s="401">
        <f t="shared" si="2"/>
        <v>148</v>
      </c>
      <c r="E11" s="200">
        <f t="shared" si="2"/>
        <v>197</v>
      </c>
      <c r="F11" s="402">
        <v>165</v>
      </c>
      <c r="G11" s="402">
        <v>177</v>
      </c>
      <c r="H11" s="201"/>
      <c r="I11" s="202"/>
    </row>
    <row r="12" spans="1:9" ht="20.25" customHeight="1" x14ac:dyDescent="0.35">
      <c r="A12" s="400" t="s">
        <v>222</v>
      </c>
      <c r="B12" s="401">
        <f t="shared" si="2"/>
        <v>148</v>
      </c>
      <c r="C12" s="401">
        <f t="shared" si="2"/>
        <v>136</v>
      </c>
      <c r="D12" s="401">
        <f t="shared" si="2"/>
        <v>140</v>
      </c>
      <c r="E12" s="200">
        <f t="shared" si="2"/>
        <v>185</v>
      </c>
      <c r="F12" s="402">
        <v>176</v>
      </c>
      <c r="G12" s="402">
        <v>190</v>
      </c>
      <c r="I12" s="202"/>
    </row>
    <row r="13" spans="1:9" ht="20.25" customHeight="1" x14ac:dyDescent="0.35">
      <c r="A13" s="400" t="s">
        <v>223</v>
      </c>
      <c r="B13" s="401">
        <f t="shared" si="2"/>
        <v>131</v>
      </c>
      <c r="C13" s="401">
        <f t="shared" si="2"/>
        <v>182</v>
      </c>
      <c r="D13" s="401">
        <f t="shared" si="2"/>
        <v>164</v>
      </c>
      <c r="E13" s="200">
        <f t="shared" si="2"/>
        <v>214</v>
      </c>
      <c r="F13" s="402">
        <v>158</v>
      </c>
      <c r="G13" s="402">
        <v>152</v>
      </c>
      <c r="H13" s="201"/>
      <c r="I13" s="202"/>
    </row>
    <row r="14" spans="1:9" ht="20.25" customHeight="1" x14ac:dyDescent="0.35">
      <c r="A14" s="400" t="s">
        <v>224</v>
      </c>
      <c r="B14" s="401">
        <f t="shared" si="2"/>
        <v>152</v>
      </c>
      <c r="C14" s="401">
        <f t="shared" si="2"/>
        <v>140</v>
      </c>
      <c r="D14" s="401">
        <f t="shared" si="2"/>
        <v>155</v>
      </c>
      <c r="E14" s="200">
        <f t="shared" si="2"/>
        <v>189</v>
      </c>
      <c r="F14" s="402">
        <v>164</v>
      </c>
      <c r="G14" s="402">
        <v>190</v>
      </c>
      <c r="H14" s="201"/>
    </row>
    <row r="15" spans="1:9" ht="20.25" customHeight="1" x14ac:dyDescent="0.35">
      <c r="A15" s="400" t="s">
        <v>225</v>
      </c>
      <c r="B15" s="401">
        <f t="shared" si="2"/>
        <v>136</v>
      </c>
      <c r="C15" s="401">
        <f t="shared" si="2"/>
        <v>148</v>
      </c>
      <c r="D15" s="401">
        <f t="shared" si="2"/>
        <v>54</v>
      </c>
      <c r="E15" s="200">
        <f t="shared" si="2"/>
        <v>215</v>
      </c>
      <c r="F15" s="402">
        <v>156</v>
      </c>
      <c r="G15" s="402">
        <v>177</v>
      </c>
    </row>
    <row r="16" spans="1:9" ht="20.25" customHeight="1" x14ac:dyDescent="0.35">
      <c r="A16" s="400" t="s">
        <v>226</v>
      </c>
      <c r="B16" s="401">
        <f t="shared" si="2"/>
        <v>171</v>
      </c>
      <c r="C16" s="401">
        <f t="shared" si="2"/>
        <v>122</v>
      </c>
      <c r="D16" s="401">
        <f t="shared" si="2"/>
        <v>59</v>
      </c>
      <c r="E16" s="200">
        <f t="shared" si="2"/>
        <v>180</v>
      </c>
      <c r="F16" s="402">
        <v>170</v>
      </c>
      <c r="G16" s="402">
        <v>132</v>
      </c>
      <c r="H16" s="201"/>
      <c r="I16" s="202"/>
    </row>
    <row r="17" spans="1:9" ht="20.25" customHeight="1" x14ac:dyDescent="0.35">
      <c r="A17" s="400" t="s">
        <v>227</v>
      </c>
      <c r="B17" s="401">
        <f t="shared" si="2"/>
        <v>133</v>
      </c>
      <c r="C17" s="401">
        <f t="shared" si="2"/>
        <v>133</v>
      </c>
      <c r="D17" s="401">
        <f t="shared" si="2"/>
        <v>132</v>
      </c>
      <c r="E17" s="200">
        <f t="shared" si="2"/>
        <v>206</v>
      </c>
      <c r="F17" s="402">
        <v>154</v>
      </c>
      <c r="G17" s="402">
        <v>137</v>
      </c>
      <c r="H17" s="201"/>
    </row>
    <row r="18" spans="1:9" ht="20.25" customHeight="1" x14ac:dyDescent="0.35">
      <c r="A18" s="400" t="s">
        <v>228</v>
      </c>
      <c r="B18" s="401">
        <f t="shared" si="2"/>
        <v>136</v>
      </c>
      <c r="C18" s="401">
        <f t="shared" si="2"/>
        <v>128</v>
      </c>
      <c r="D18" s="401">
        <f t="shared" si="2"/>
        <v>313</v>
      </c>
      <c r="E18" s="200">
        <f t="shared" si="2"/>
        <v>168</v>
      </c>
      <c r="F18" s="402">
        <v>177</v>
      </c>
      <c r="G18" s="402">
        <v>135</v>
      </c>
    </row>
    <row r="19" spans="1:9" ht="20.25" customHeight="1" x14ac:dyDescent="0.35">
      <c r="A19" s="400" t="s">
        <v>229</v>
      </c>
      <c r="B19" s="401">
        <f t="shared" si="2"/>
        <v>165</v>
      </c>
      <c r="C19" s="401">
        <f t="shared" si="2"/>
        <v>140</v>
      </c>
      <c r="D19" s="401">
        <f t="shared" si="2"/>
        <v>272</v>
      </c>
      <c r="E19" s="200">
        <f t="shared" si="2"/>
        <v>160</v>
      </c>
      <c r="F19" s="402">
        <v>174</v>
      </c>
      <c r="G19" s="402">
        <v>186</v>
      </c>
      <c r="H19" s="201"/>
      <c r="I19" s="202"/>
    </row>
    <row r="20" spans="1:9" s="403" customFormat="1" ht="20.25" customHeight="1" x14ac:dyDescent="0.35">
      <c r="E20" s="203"/>
      <c r="H20" s="404"/>
      <c r="I20" s="405"/>
    </row>
    <row r="21" spans="1:9" ht="18" customHeight="1" x14ac:dyDescent="0.3">
      <c r="A21" s="197" t="s">
        <v>36</v>
      </c>
      <c r="B21" s="198">
        <f t="shared" ref="B21:G21" si="3">SUM(B22:B33)</f>
        <v>965</v>
      </c>
      <c r="C21" s="198">
        <f t="shared" si="3"/>
        <v>982</v>
      </c>
      <c r="D21" s="198">
        <f t="shared" si="3"/>
        <v>1025</v>
      </c>
      <c r="E21" s="199">
        <f t="shared" si="3"/>
        <v>1319</v>
      </c>
      <c r="F21" s="199">
        <f t="shared" si="3"/>
        <v>1067</v>
      </c>
      <c r="G21" s="199">
        <f t="shared" si="3"/>
        <v>1129</v>
      </c>
    </row>
    <row r="22" spans="1:9" ht="20.25" customHeight="1" x14ac:dyDescent="0.35">
      <c r="A22" s="400" t="s">
        <v>218</v>
      </c>
      <c r="B22" s="401">
        <v>82</v>
      </c>
      <c r="C22" s="401">
        <v>101</v>
      </c>
      <c r="D22" s="401">
        <v>64</v>
      </c>
      <c r="E22" s="204">
        <v>108</v>
      </c>
      <c r="F22" s="402">
        <v>94</v>
      </c>
      <c r="G22" s="402">
        <v>104</v>
      </c>
    </row>
    <row r="23" spans="1:9" ht="20.25" customHeight="1" x14ac:dyDescent="0.35">
      <c r="A23" s="400" t="s">
        <v>219</v>
      </c>
      <c r="B23" s="401">
        <v>90</v>
      </c>
      <c r="C23" s="401">
        <v>93</v>
      </c>
      <c r="D23" s="401">
        <v>74</v>
      </c>
      <c r="E23" s="204">
        <v>80</v>
      </c>
      <c r="F23" s="402">
        <v>85</v>
      </c>
      <c r="G23" s="402">
        <v>95</v>
      </c>
    </row>
    <row r="24" spans="1:9" ht="20.25" customHeight="1" x14ac:dyDescent="0.35">
      <c r="A24" s="400" t="s">
        <v>220</v>
      </c>
      <c r="B24" s="401">
        <v>71</v>
      </c>
      <c r="C24" s="401">
        <v>81</v>
      </c>
      <c r="D24" s="401">
        <v>93</v>
      </c>
      <c r="E24" s="204">
        <v>162</v>
      </c>
      <c r="F24" s="402">
        <v>85</v>
      </c>
      <c r="G24" s="402">
        <v>93</v>
      </c>
    </row>
    <row r="25" spans="1:9" ht="20.25" customHeight="1" x14ac:dyDescent="0.35">
      <c r="A25" s="400" t="s">
        <v>221</v>
      </c>
      <c r="B25" s="401">
        <v>84</v>
      </c>
      <c r="C25" s="401">
        <v>83</v>
      </c>
      <c r="D25" s="401">
        <v>81</v>
      </c>
      <c r="E25" s="204">
        <v>108</v>
      </c>
      <c r="F25" s="402">
        <v>88</v>
      </c>
      <c r="G25" s="402">
        <v>102</v>
      </c>
    </row>
    <row r="26" spans="1:9" ht="20.25" customHeight="1" x14ac:dyDescent="0.35">
      <c r="A26" s="400" t="s">
        <v>222</v>
      </c>
      <c r="B26" s="401">
        <v>69</v>
      </c>
      <c r="C26" s="401">
        <v>71</v>
      </c>
      <c r="D26" s="401">
        <v>78</v>
      </c>
      <c r="E26" s="204">
        <v>107</v>
      </c>
      <c r="F26" s="402">
        <v>92</v>
      </c>
      <c r="G26" s="402">
        <v>96</v>
      </c>
    </row>
    <row r="27" spans="1:9" ht="20.25" customHeight="1" x14ac:dyDescent="0.35">
      <c r="A27" s="400" t="s">
        <v>223</v>
      </c>
      <c r="B27" s="401">
        <v>67</v>
      </c>
      <c r="C27" s="401">
        <v>96</v>
      </c>
      <c r="D27" s="401">
        <v>87</v>
      </c>
      <c r="E27" s="204">
        <v>122</v>
      </c>
      <c r="F27" s="402">
        <v>77</v>
      </c>
      <c r="G27" s="402">
        <v>82</v>
      </c>
    </row>
    <row r="28" spans="1:9" ht="20.25" customHeight="1" x14ac:dyDescent="0.35">
      <c r="A28" s="400" t="s">
        <v>224</v>
      </c>
      <c r="B28" s="401">
        <v>86</v>
      </c>
      <c r="C28" s="401">
        <v>73</v>
      </c>
      <c r="D28" s="401">
        <v>85</v>
      </c>
      <c r="E28" s="204">
        <v>110</v>
      </c>
      <c r="F28" s="402">
        <v>94</v>
      </c>
      <c r="G28" s="402">
        <v>117</v>
      </c>
    </row>
    <row r="29" spans="1:9" ht="20.25" customHeight="1" x14ac:dyDescent="0.35">
      <c r="A29" s="400" t="s">
        <v>225</v>
      </c>
      <c r="B29" s="401">
        <v>77</v>
      </c>
      <c r="C29" s="401">
        <v>88</v>
      </c>
      <c r="D29" s="401">
        <v>36</v>
      </c>
      <c r="E29" s="204">
        <v>119</v>
      </c>
      <c r="F29" s="402">
        <v>85</v>
      </c>
      <c r="G29" s="402">
        <v>98</v>
      </c>
    </row>
    <row r="30" spans="1:9" ht="20.25" customHeight="1" x14ac:dyDescent="0.35">
      <c r="A30" s="400" t="s">
        <v>226</v>
      </c>
      <c r="B30" s="401">
        <v>90</v>
      </c>
      <c r="C30" s="401">
        <v>73</v>
      </c>
      <c r="D30" s="401">
        <v>34</v>
      </c>
      <c r="E30" s="204">
        <v>99</v>
      </c>
      <c r="F30" s="402">
        <v>86</v>
      </c>
      <c r="G30" s="402">
        <v>81</v>
      </c>
    </row>
    <row r="31" spans="1:9" ht="20.25" customHeight="1" x14ac:dyDescent="0.35">
      <c r="A31" s="400" t="s">
        <v>227</v>
      </c>
      <c r="B31" s="401">
        <v>67</v>
      </c>
      <c r="C31" s="401">
        <v>75</v>
      </c>
      <c r="D31" s="401">
        <v>79</v>
      </c>
      <c r="E31" s="204">
        <v>122</v>
      </c>
      <c r="F31" s="402">
        <v>81</v>
      </c>
      <c r="G31" s="402">
        <v>80</v>
      </c>
    </row>
    <row r="32" spans="1:9" ht="20.25" customHeight="1" x14ac:dyDescent="0.35">
      <c r="A32" s="400" t="s">
        <v>228</v>
      </c>
      <c r="B32" s="401">
        <v>79</v>
      </c>
      <c r="C32" s="401">
        <v>74</v>
      </c>
      <c r="D32" s="401">
        <v>164</v>
      </c>
      <c r="E32" s="204">
        <v>99</v>
      </c>
      <c r="F32" s="402">
        <v>106</v>
      </c>
      <c r="G32" s="402">
        <v>77</v>
      </c>
    </row>
    <row r="33" spans="1:7" ht="20.25" customHeight="1" x14ac:dyDescent="0.35">
      <c r="A33" s="400" t="s">
        <v>229</v>
      </c>
      <c r="B33" s="401">
        <v>103</v>
      </c>
      <c r="C33" s="401">
        <v>74</v>
      </c>
      <c r="D33" s="401">
        <v>150</v>
      </c>
      <c r="E33" s="204">
        <v>83</v>
      </c>
      <c r="F33" s="402">
        <v>94</v>
      </c>
      <c r="G33" s="402">
        <v>104</v>
      </c>
    </row>
    <row r="34" spans="1:7" ht="20.25" customHeight="1" x14ac:dyDescent="0.35">
      <c r="A34" s="400"/>
      <c r="B34" s="205"/>
      <c r="C34" s="205"/>
      <c r="D34" s="205"/>
      <c r="E34" s="206"/>
      <c r="F34" s="160"/>
      <c r="G34" s="160"/>
    </row>
    <row r="35" spans="1:7" ht="20.25" customHeight="1" x14ac:dyDescent="0.3">
      <c r="A35" s="197" t="s">
        <v>37</v>
      </c>
      <c r="B35" s="198">
        <f t="shared" ref="B35:G35" si="4">SUM(B36:B47)</f>
        <v>795</v>
      </c>
      <c r="C35" s="198">
        <f t="shared" si="4"/>
        <v>770</v>
      </c>
      <c r="D35" s="198">
        <f t="shared" si="4"/>
        <v>840</v>
      </c>
      <c r="E35" s="199">
        <f t="shared" si="4"/>
        <v>1003</v>
      </c>
      <c r="F35" s="399">
        <f t="shared" si="4"/>
        <v>936</v>
      </c>
      <c r="G35" s="399">
        <f t="shared" si="4"/>
        <v>845</v>
      </c>
    </row>
    <row r="36" spans="1:7" ht="20.25" customHeight="1" x14ac:dyDescent="0.35">
      <c r="A36" s="400" t="s">
        <v>218</v>
      </c>
      <c r="B36" s="401">
        <v>58</v>
      </c>
      <c r="C36" s="401">
        <v>82</v>
      </c>
      <c r="D36" s="401">
        <v>60</v>
      </c>
      <c r="E36" s="204">
        <v>87</v>
      </c>
      <c r="F36" s="402">
        <v>76</v>
      </c>
      <c r="G36" s="402">
        <v>73</v>
      </c>
    </row>
    <row r="37" spans="1:7" ht="20.25" customHeight="1" x14ac:dyDescent="0.35">
      <c r="A37" s="400" t="s">
        <v>219</v>
      </c>
      <c r="B37" s="401">
        <v>60</v>
      </c>
      <c r="C37" s="401">
        <v>58</v>
      </c>
      <c r="D37" s="401">
        <v>71</v>
      </c>
      <c r="E37" s="204">
        <v>59</v>
      </c>
      <c r="F37" s="402">
        <v>78</v>
      </c>
      <c r="G37" s="402">
        <v>64</v>
      </c>
    </row>
    <row r="38" spans="1:7" ht="20.25" customHeight="1" x14ac:dyDescent="0.35">
      <c r="A38" s="400" t="s">
        <v>220</v>
      </c>
      <c r="B38" s="401">
        <v>70</v>
      </c>
      <c r="C38" s="401">
        <v>70</v>
      </c>
      <c r="D38" s="401">
        <v>66</v>
      </c>
      <c r="E38" s="204">
        <v>112</v>
      </c>
      <c r="F38" s="402">
        <v>91</v>
      </c>
      <c r="G38" s="402">
        <v>69</v>
      </c>
    </row>
    <row r="39" spans="1:7" ht="20.25" customHeight="1" x14ac:dyDescent="0.35">
      <c r="A39" s="400" t="s">
        <v>221</v>
      </c>
      <c r="B39" s="401">
        <v>73</v>
      </c>
      <c r="C39" s="401">
        <v>55</v>
      </c>
      <c r="D39" s="401">
        <v>67</v>
      </c>
      <c r="E39" s="204">
        <v>89</v>
      </c>
      <c r="F39" s="402">
        <v>77</v>
      </c>
      <c r="G39" s="402">
        <v>75</v>
      </c>
    </row>
    <row r="40" spans="1:7" ht="20.25" customHeight="1" x14ac:dyDescent="0.35">
      <c r="A40" s="400" t="s">
        <v>222</v>
      </c>
      <c r="B40" s="401">
        <v>79</v>
      </c>
      <c r="C40" s="401">
        <v>65</v>
      </c>
      <c r="D40" s="401">
        <v>62</v>
      </c>
      <c r="E40" s="204">
        <v>78</v>
      </c>
      <c r="F40" s="402">
        <v>84</v>
      </c>
      <c r="G40" s="402">
        <v>94</v>
      </c>
    </row>
    <row r="41" spans="1:7" ht="20.25" customHeight="1" x14ac:dyDescent="0.35">
      <c r="A41" s="400" t="s">
        <v>223</v>
      </c>
      <c r="B41" s="401">
        <v>64</v>
      </c>
      <c r="C41" s="401">
        <v>86</v>
      </c>
      <c r="D41" s="401">
        <v>77</v>
      </c>
      <c r="E41" s="204">
        <v>92</v>
      </c>
      <c r="F41" s="402">
        <v>81</v>
      </c>
      <c r="G41" s="402">
        <v>70</v>
      </c>
    </row>
    <row r="42" spans="1:7" ht="20.25" customHeight="1" x14ac:dyDescent="0.35">
      <c r="A42" s="400" t="s">
        <v>224</v>
      </c>
      <c r="B42" s="401">
        <v>66</v>
      </c>
      <c r="C42" s="401">
        <v>67</v>
      </c>
      <c r="D42" s="401">
        <v>70</v>
      </c>
      <c r="E42" s="204">
        <v>79</v>
      </c>
      <c r="F42" s="402">
        <v>70</v>
      </c>
      <c r="G42" s="402">
        <v>73</v>
      </c>
    </row>
    <row r="43" spans="1:7" ht="20.25" customHeight="1" x14ac:dyDescent="0.35">
      <c r="A43" s="400" t="s">
        <v>225</v>
      </c>
      <c r="B43" s="401">
        <v>59</v>
      </c>
      <c r="C43" s="401">
        <v>60</v>
      </c>
      <c r="D43" s="401">
        <v>18</v>
      </c>
      <c r="E43" s="204">
        <v>96</v>
      </c>
      <c r="F43" s="402">
        <v>71</v>
      </c>
      <c r="G43" s="402">
        <v>79</v>
      </c>
    </row>
    <row r="44" spans="1:7" ht="20.25" customHeight="1" x14ac:dyDescent="0.35">
      <c r="A44" s="400" t="s">
        <v>226</v>
      </c>
      <c r="B44" s="401">
        <v>81</v>
      </c>
      <c r="C44" s="401">
        <v>49</v>
      </c>
      <c r="D44" s="401">
        <v>25</v>
      </c>
      <c r="E44" s="204">
        <v>81</v>
      </c>
      <c r="F44" s="402">
        <v>84</v>
      </c>
      <c r="G44" s="402">
        <v>51</v>
      </c>
    </row>
    <row r="45" spans="1:7" ht="20.25" customHeight="1" x14ac:dyDescent="0.35">
      <c r="A45" s="400" t="s">
        <v>227</v>
      </c>
      <c r="B45" s="401">
        <v>66</v>
      </c>
      <c r="C45" s="401">
        <v>58</v>
      </c>
      <c r="D45" s="401">
        <v>53</v>
      </c>
      <c r="E45" s="204">
        <v>84</v>
      </c>
      <c r="F45" s="402">
        <v>73</v>
      </c>
      <c r="G45" s="402">
        <v>57</v>
      </c>
    </row>
    <row r="46" spans="1:7" ht="20.25" customHeight="1" x14ac:dyDescent="0.35">
      <c r="A46" s="400" t="s">
        <v>228</v>
      </c>
      <c r="B46" s="401">
        <v>57</v>
      </c>
      <c r="C46" s="401">
        <v>54</v>
      </c>
      <c r="D46" s="401">
        <v>149</v>
      </c>
      <c r="E46" s="204">
        <v>69</v>
      </c>
      <c r="F46" s="402">
        <v>71</v>
      </c>
      <c r="G46" s="402">
        <v>58</v>
      </c>
    </row>
    <row r="47" spans="1:7" ht="20.25" customHeight="1" x14ac:dyDescent="0.35">
      <c r="A47" s="400" t="s">
        <v>229</v>
      </c>
      <c r="B47" s="401">
        <v>62</v>
      </c>
      <c r="C47" s="401">
        <v>66</v>
      </c>
      <c r="D47" s="401">
        <v>122</v>
      </c>
      <c r="E47" s="204">
        <v>77</v>
      </c>
      <c r="F47" s="402">
        <v>80</v>
      </c>
      <c r="G47" s="402">
        <v>82</v>
      </c>
    </row>
    <row r="48" spans="1:7" ht="9" customHeight="1" x14ac:dyDescent="0.35">
      <c r="A48" s="176"/>
      <c r="B48" s="115"/>
      <c r="C48" s="115"/>
      <c r="D48" s="115"/>
      <c r="E48" s="115"/>
      <c r="F48" s="115"/>
      <c r="G48" s="207"/>
    </row>
    <row r="49" spans="1:7" s="336" customFormat="1" x14ac:dyDescent="0.3">
      <c r="A49" s="365"/>
      <c r="B49" s="130"/>
      <c r="C49" s="130"/>
      <c r="D49" s="130"/>
      <c r="E49" s="130"/>
      <c r="F49" s="130"/>
      <c r="G49" s="130"/>
    </row>
    <row r="50" spans="1:7" s="336" customFormat="1" ht="15.75" customHeight="1" x14ac:dyDescent="0.3">
      <c r="A50" s="365"/>
      <c r="E50" s="367"/>
      <c r="F50" s="406"/>
      <c r="G50" s="406" t="s">
        <v>38</v>
      </c>
    </row>
    <row r="51" spans="1:7" s="336" customFormat="1" ht="15.75" customHeight="1" x14ac:dyDescent="0.3">
      <c r="A51" s="365"/>
      <c r="B51" s="130"/>
      <c r="C51" s="130"/>
      <c r="D51" s="130"/>
      <c r="E51" s="130"/>
      <c r="F51" s="208"/>
      <c r="G51" s="208" t="s">
        <v>39</v>
      </c>
    </row>
    <row r="52" spans="1:7" ht="15" customHeight="1" x14ac:dyDescent="0.3">
      <c r="A52" s="147"/>
      <c r="B52" s="130"/>
      <c r="C52" s="130"/>
      <c r="D52" s="130"/>
      <c r="E52" s="130"/>
      <c r="F52" s="130"/>
      <c r="G52" s="130"/>
    </row>
    <row r="53" spans="1:7" ht="15" customHeight="1" x14ac:dyDescent="0.3">
      <c r="A53" s="147"/>
      <c r="B53" s="130"/>
      <c r="C53" s="130"/>
      <c r="D53" s="130"/>
      <c r="E53" s="130"/>
      <c r="F53" s="130"/>
      <c r="G53" s="130"/>
    </row>
    <row r="54" spans="1:7" x14ac:dyDescent="0.3">
      <c r="A54" s="147"/>
      <c r="B54" s="130"/>
      <c r="C54" s="130"/>
      <c r="D54" s="130"/>
      <c r="E54" s="130"/>
      <c r="F54" s="130"/>
      <c r="G54" s="130"/>
    </row>
    <row r="55" spans="1:7" x14ac:dyDescent="0.3">
      <c r="A55" s="147"/>
      <c r="B55" s="130"/>
      <c r="C55" s="130"/>
      <c r="D55" s="130"/>
      <c r="E55" s="130"/>
      <c r="F55" s="130"/>
      <c r="G55" s="130"/>
    </row>
    <row r="56" spans="1:7" x14ac:dyDescent="0.3">
      <c r="A56" s="147"/>
      <c r="B56" s="130"/>
      <c r="C56" s="130"/>
      <c r="D56" s="130"/>
      <c r="E56" s="130"/>
      <c r="F56" s="130"/>
      <c r="G56" s="130"/>
    </row>
    <row r="57" spans="1:7" x14ac:dyDescent="0.3">
      <c r="A57" s="147"/>
      <c r="B57" s="130"/>
      <c r="C57" s="130"/>
      <c r="D57" s="130"/>
      <c r="E57" s="130"/>
      <c r="F57" s="130"/>
      <c r="G57" s="130"/>
    </row>
    <row r="58" spans="1:7" x14ac:dyDescent="0.3">
      <c r="A58" s="147"/>
      <c r="B58" s="130"/>
      <c r="C58" s="130"/>
      <c r="D58" s="130"/>
      <c r="E58" s="130"/>
      <c r="F58" s="130"/>
      <c r="G58" s="130"/>
    </row>
    <row r="59" spans="1:7" x14ac:dyDescent="0.3">
      <c r="A59" s="147"/>
      <c r="B59" s="130"/>
      <c r="C59" s="130"/>
      <c r="D59" s="130"/>
      <c r="E59" s="130"/>
      <c r="F59" s="130"/>
      <c r="G59" s="130"/>
    </row>
    <row r="60" spans="1:7" x14ac:dyDescent="0.3">
      <c r="A60" s="147"/>
      <c r="B60" s="130"/>
      <c r="C60" s="130"/>
      <c r="D60" s="130"/>
      <c r="E60" s="130"/>
      <c r="F60" s="130"/>
      <c r="G60" s="130"/>
    </row>
    <row r="62" spans="1:7" x14ac:dyDescent="0.3">
      <c r="A62" s="96"/>
    </row>
    <row r="63" spans="1:7" ht="12" customHeight="1" x14ac:dyDescent="0.3"/>
    <row r="64" spans="1:7" x14ac:dyDescent="0.3">
      <c r="A64" s="148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72" firstPageNumber="50" fitToWidth="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59999389629810485"/>
  </sheetPr>
  <dimension ref="A1:H64"/>
  <sheetViews>
    <sheetView view="pageBreakPreview" zoomScale="70" zoomScaleSheetLayoutView="70" workbookViewId="0">
      <selection activeCell="D24" sqref="D24"/>
    </sheetView>
  </sheetViews>
  <sheetFormatPr defaultColWidth="11.44140625" defaultRowHeight="17.399999999999999" x14ac:dyDescent="0.35"/>
  <cols>
    <col min="1" max="1" width="28.6640625" style="91" customWidth="1"/>
    <col min="2" max="6" width="14.44140625" style="100" customWidth="1"/>
    <col min="7" max="7" width="14.44140625" style="211" customWidth="1"/>
    <col min="8" max="16384" width="11.44140625" style="91"/>
  </cols>
  <sheetData>
    <row r="1" spans="1:8" s="336" customFormat="1" ht="21.75" customHeight="1" x14ac:dyDescent="0.35">
      <c r="A1" s="397" t="s">
        <v>230</v>
      </c>
      <c r="B1" s="334"/>
      <c r="C1" s="334"/>
      <c r="D1" s="335"/>
      <c r="E1" s="335"/>
      <c r="F1" s="335"/>
      <c r="G1" s="209"/>
    </row>
    <row r="2" spans="1:8" s="366" customFormat="1" ht="21.75" customHeight="1" x14ac:dyDescent="0.35">
      <c r="A2" s="338" t="s">
        <v>231</v>
      </c>
      <c r="B2" s="339"/>
      <c r="C2" s="339"/>
      <c r="D2" s="339"/>
      <c r="E2" s="339"/>
      <c r="F2" s="339"/>
      <c r="G2" s="210"/>
    </row>
    <row r="3" spans="1:8" ht="20.25" customHeight="1" x14ac:dyDescent="0.35"/>
    <row r="4" spans="1:8" ht="24.75" customHeight="1" x14ac:dyDescent="0.3">
      <c r="A4" s="193" t="s">
        <v>83</v>
      </c>
      <c r="B4" s="527" t="s">
        <v>23</v>
      </c>
      <c r="C4" s="527"/>
      <c r="D4" s="527"/>
      <c r="E4" s="527"/>
      <c r="F4" s="527"/>
      <c r="G4" s="527"/>
    </row>
    <row r="5" spans="1:8" ht="24.75" customHeight="1" x14ac:dyDescent="0.3">
      <c r="A5" s="194" t="s">
        <v>84</v>
      </c>
      <c r="B5" s="195">
        <v>2019</v>
      </c>
      <c r="C5" s="195">
        <v>2020</v>
      </c>
      <c r="D5" s="195">
        <v>2021</v>
      </c>
      <c r="E5" s="195">
        <v>2022</v>
      </c>
      <c r="F5" s="195">
        <v>2023</v>
      </c>
      <c r="G5" s="195">
        <v>2024</v>
      </c>
      <c r="H5" s="417"/>
    </row>
    <row r="6" spans="1:8" ht="9" customHeight="1" x14ac:dyDescent="0.35">
      <c r="A6" s="154"/>
      <c r="B6" s="196"/>
      <c r="C6" s="196"/>
      <c r="D6" s="196"/>
      <c r="E6" s="211"/>
      <c r="G6" s="100"/>
    </row>
    <row r="7" spans="1:8" ht="20.25" customHeight="1" x14ac:dyDescent="0.3">
      <c r="A7" s="197" t="s">
        <v>34</v>
      </c>
      <c r="B7" s="198">
        <f t="shared" ref="B7:G7" si="0">SUM(B8:B19)</f>
        <v>60</v>
      </c>
      <c r="C7" s="198">
        <f t="shared" si="0"/>
        <v>60</v>
      </c>
      <c r="D7" s="198">
        <f t="shared" si="0"/>
        <v>50</v>
      </c>
      <c r="E7" s="198">
        <f t="shared" si="0"/>
        <v>71</v>
      </c>
      <c r="F7" s="191">
        <f t="shared" si="0"/>
        <v>57</v>
      </c>
      <c r="G7" s="198">
        <f t="shared" si="0"/>
        <v>75</v>
      </c>
      <c r="H7" s="198"/>
    </row>
    <row r="8" spans="1:8" ht="20.25" customHeight="1" x14ac:dyDescent="0.35">
      <c r="A8" s="400" t="s">
        <v>218</v>
      </c>
      <c r="B8" s="401">
        <f t="shared" ref="B8:E19" si="1">SUM(B22+B36)</f>
        <v>7</v>
      </c>
      <c r="C8" s="401">
        <f t="shared" si="1"/>
        <v>7</v>
      </c>
      <c r="D8" s="401">
        <f t="shared" si="1"/>
        <v>4</v>
      </c>
      <c r="E8" s="401">
        <f t="shared" si="1"/>
        <v>9</v>
      </c>
      <c r="F8" s="402">
        <v>7</v>
      </c>
      <c r="G8" s="402">
        <v>5</v>
      </c>
    </row>
    <row r="9" spans="1:8" ht="20.25" customHeight="1" x14ac:dyDescent="0.35">
      <c r="A9" s="400" t="s">
        <v>219</v>
      </c>
      <c r="B9" s="401">
        <f t="shared" si="1"/>
        <v>7</v>
      </c>
      <c r="C9" s="401">
        <f t="shared" si="1"/>
        <v>6</v>
      </c>
      <c r="D9" s="401">
        <f t="shared" si="1"/>
        <v>3</v>
      </c>
      <c r="E9" s="401">
        <f t="shared" si="1"/>
        <v>10</v>
      </c>
      <c r="F9" s="402">
        <v>5</v>
      </c>
      <c r="G9" s="402">
        <v>1</v>
      </c>
    </row>
    <row r="10" spans="1:8" ht="20.25" customHeight="1" x14ac:dyDescent="0.35">
      <c r="A10" s="400" t="s">
        <v>220</v>
      </c>
      <c r="B10" s="401">
        <f t="shared" si="1"/>
        <v>10</v>
      </c>
      <c r="C10" s="401">
        <f t="shared" si="1"/>
        <v>2</v>
      </c>
      <c r="D10" s="401">
        <f t="shared" si="1"/>
        <v>3</v>
      </c>
      <c r="E10" s="401">
        <f t="shared" si="1"/>
        <v>3</v>
      </c>
      <c r="F10" s="402">
        <v>4</v>
      </c>
      <c r="G10" s="402">
        <v>8</v>
      </c>
    </row>
    <row r="11" spans="1:8" ht="20.25" customHeight="1" x14ac:dyDescent="0.35">
      <c r="A11" s="400" t="s">
        <v>221</v>
      </c>
      <c r="B11" s="401">
        <f t="shared" si="1"/>
        <v>4</v>
      </c>
      <c r="C11" s="401">
        <f t="shared" si="1"/>
        <v>6</v>
      </c>
      <c r="D11" s="401">
        <f t="shared" si="1"/>
        <v>7</v>
      </c>
      <c r="E11" s="401">
        <f t="shared" si="1"/>
        <v>8</v>
      </c>
      <c r="F11" s="402">
        <v>3</v>
      </c>
      <c r="G11" s="402">
        <v>5</v>
      </c>
    </row>
    <row r="12" spans="1:8" ht="20.25" customHeight="1" x14ac:dyDescent="0.35">
      <c r="A12" s="400" t="s">
        <v>222</v>
      </c>
      <c r="B12" s="401">
        <f t="shared" si="1"/>
        <v>3</v>
      </c>
      <c r="C12" s="401">
        <f t="shared" si="1"/>
        <v>4</v>
      </c>
      <c r="D12" s="401">
        <f t="shared" si="1"/>
        <v>4</v>
      </c>
      <c r="E12" s="401">
        <f t="shared" si="1"/>
        <v>4</v>
      </c>
      <c r="F12" s="402">
        <v>2</v>
      </c>
      <c r="G12" s="402">
        <v>8</v>
      </c>
    </row>
    <row r="13" spans="1:8" ht="20.25" customHeight="1" x14ac:dyDescent="0.35">
      <c r="A13" s="400" t="s">
        <v>223</v>
      </c>
      <c r="B13" s="401">
        <f t="shared" si="1"/>
        <v>0</v>
      </c>
      <c r="C13" s="401">
        <f t="shared" si="1"/>
        <v>8</v>
      </c>
      <c r="D13" s="401">
        <f t="shared" si="1"/>
        <v>7</v>
      </c>
      <c r="E13" s="401">
        <f t="shared" si="1"/>
        <v>6</v>
      </c>
      <c r="F13" s="402">
        <v>3</v>
      </c>
      <c r="G13" s="402">
        <v>8</v>
      </c>
    </row>
    <row r="14" spans="1:8" ht="20.25" customHeight="1" x14ac:dyDescent="0.35">
      <c r="A14" s="400" t="s">
        <v>224</v>
      </c>
      <c r="B14" s="401">
        <f t="shared" si="1"/>
        <v>6</v>
      </c>
      <c r="C14" s="401">
        <f t="shared" si="1"/>
        <v>6</v>
      </c>
      <c r="D14" s="401">
        <f t="shared" si="1"/>
        <v>5</v>
      </c>
      <c r="E14" s="401">
        <f t="shared" si="1"/>
        <v>5</v>
      </c>
      <c r="F14" s="402">
        <v>11</v>
      </c>
      <c r="G14" s="402">
        <v>6</v>
      </c>
    </row>
    <row r="15" spans="1:8" ht="20.25" customHeight="1" x14ac:dyDescent="0.35">
      <c r="A15" s="400" t="s">
        <v>225</v>
      </c>
      <c r="B15" s="401">
        <f t="shared" si="1"/>
        <v>5</v>
      </c>
      <c r="C15" s="401">
        <f t="shared" si="1"/>
        <v>4</v>
      </c>
      <c r="D15" s="401">
        <f t="shared" si="1"/>
        <v>2</v>
      </c>
      <c r="E15" s="401">
        <f t="shared" si="1"/>
        <v>10</v>
      </c>
      <c r="F15" s="402">
        <v>3</v>
      </c>
      <c r="G15" s="402">
        <v>6</v>
      </c>
    </row>
    <row r="16" spans="1:8" ht="20.25" customHeight="1" x14ac:dyDescent="0.35">
      <c r="A16" s="400" t="s">
        <v>226</v>
      </c>
      <c r="B16" s="401">
        <f t="shared" si="1"/>
        <v>2</v>
      </c>
      <c r="C16" s="401">
        <f t="shared" si="1"/>
        <v>5</v>
      </c>
      <c r="D16" s="401">
        <f t="shared" si="1"/>
        <v>0</v>
      </c>
      <c r="E16" s="401">
        <f t="shared" si="1"/>
        <v>4</v>
      </c>
      <c r="F16" s="402">
        <v>6</v>
      </c>
      <c r="G16" s="402">
        <v>6</v>
      </c>
    </row>
    <row r="17" spans="1:8" ht="20.25" customHeight="1" x14ac:dyDescent="0.35">
      <c r="A17" s="400" t="s">
        <v>227</v>
      </c>
      <c r="B17" s="401">
        <f t="shared" si="1"/>
        <v>3</v>
      </c>
      <c r="C17" s="401">
        <f t="shared" si="1"/>
        <v>4</v>
      </c>
      <c r="D17" s="401">
        <f t="shared" si="1"/>
        <v>0</v>
      </c>
      <c r="E17" s="401">
        <f t="shared" si="1"/>
        <v>1</v>
      </c>
      <c r="F17" s="402">
        <v>2</v>
      </c>
      <c r="G17" s="402">
        <v>9</v>
      </c>
    </row>
    <row r="18" spans="1:8" ht="20.25" customHeight="1" x14ac:dyDescent="0.35">
      <c r="A18" s="400" t="s">
        <v>228</v>
      </c>
      <c r="B18" s="401">
        <f t="shared" si="1"/>
        <v>5</v>
      </c>
      <c r="C18" s="401">
        <f t="shared" si="1"/>
        <v>4</v>
      </c>
      <c r="D18" s="401">
        <f t="shared" si="1"/>
        <v>7</v>
      </c>
      <c r="E18" s="401">
        <f t="shared" si="1"/>
        <v>6</v>
      </c>
      <c r="F18" s="402">
        <v>6</v>
      </c>
      <c r="G18" s="402">
        <v>8</v>
      </c>
    </row>
    <row r="19" spans="1:8" ht="20.25" customHeight="1" x14ac:dyDescent="0.35">
      <c r="A19" s="400" t="s">
        <v>229</v>
      </c>
      <c r="B19" s="401">
        <f t="shared" si="1"/>
        <v>8</v>
      </c>
      <c r="C19" s="401">
        <f t="shared" si="1"/>
        <v>4</v>
      </c>
      <c r="D19" s="401">
        <f t="shared" si="1"/>
        <v>8</v>
      </c>
      <c r="E19" s="401">
        <f t="shared" si="1"/>
        <v>5</v>
      </c>
      <c r="F19" s="402">
        <v>5</v>
      </c>
      <c r="G19" s="402">
        <v>5</v>
      </c>
    </row>
    <row r="20" spans="1:8" ht="20.25" customHeight="1" x14ac:dyDescent="0.35">
      <c r="A20" s="147"/>
      <c r="B20" s="401"/>
      <c r="C20" s="401"/>
      <c r="D20" s="401"/>
      <c r="E20" s="203"/>
      <c r="F20" s="403"/>
      <c r="G20" s="403"/>
    </row>
    <row r="21" spans="1:8" ht="18" customHeight="1" x14ac:dyDescent="0.3">
      <c r="A21" s="197" t="s">
        <v>36</v>
      </c>
      <c r="B21" s="198">
        <f t="shared" ref="B21:F21" si="2">SUM(B22:B33)</f>
        <v>36</v>
      </c>
      <c r="C21" s="198">
        <f t="shared" si="2"/>
        <v>30</v>
      </c>
      <c r="D21" s="198">
        <f t="shared" si="2"/>
        <v>26</v>
      </c>
      <c r="E21" s="198">
        <f t="shared" si="2"/>
        <v>39</v>
      </c>
      <c r="F21" s="198">
        <f t="shared" si="2"/>
        <v>31</v>
      </c>
      <c r="G21" s="198">
        <f t="shared" ref="G21" si="3">SUM(G22:G33)</f>
        <v>44</v>
      </c>
      <c r="H21" s="198"/>
    </row>
    <row r="22" spans="1:8" ht="20.25" customHeight="1" x14ac:dyDescent="0.35">
      <c r="A22" s="400" t="s">
        <v>218</v>
      </c>
      <c r="B22" s="401">
        <v>5</v>
      </c>
      <c r="C22" s="401">
        <v>5</v>
      </c>
      <c r="D22" s="401">
        <v>2</v>
      </c>
      <c r="E22" s="401">
        <v>8</v>
      </c>
      <c r="F22" s="401">
        <v>2</v>
      </c>
      <c r="G22" s="401">
        <v>5</v>
      </c>
    </row>
    <row r="23" spans="1:8" ht="20.25" customHeight="1" x14ac:dyDescent="0.35">
      <c r="A23" s="400" t="s">
        <v>219</v>
      </c>
      <c r="B23" s="401">
        <v>3</v>
      </c>
      <c r="C23" s="401">
        <v>1</v>
      </c>
      <c r="D23" s="401">
        <v>3</v>
      </c>
      <c r="E23" s="401">
        <v>4</v>
      </c>
      <c r="F23" s="401">
        <v>4</v>
      </c>
      <c r="G23" s="401">
        <v>1</v>
      </c>
    </row>
    <row r="24" spans="1:8" ht="20.25" customHeight="1" x14ac:dyDescent="0.35">
      <c r="A24" s="400" t="s">
        <v>220</v>
      </c>
      <c r="B24" s="401">
        <v>5</v>
      </c>
      <c r="C24" s="401">
        <v>2</v>
      </c>
      <c r="D24" s="401">
        <v>0</v>
      </c>
      <c r="E24" s="401">
        <v>2</v>
      </c>
      <c r="F24" s="401">
        <v>3</v>
      </c>
      <c r="G24" s="401">
        <v>5</v>
      </c>
    </row>
    <row r="25" spans="1:8" ht="20.25" customHeight="1" x14ac:dyDescent="0.35">
      <c r="A25" s="400" t="s">
        <v>221</v>
      </c>
      <c r="B25" s="401">
        <v>3</v>
      </c>
      <c r="C25" s="401">
        <v>5</v>
      </c>
      <c r="D25" s="401">
        <v>3</v>
      </c>
      <c r="E25" s="401">
        <v>5</v>
      </c>
      <c r="F25" s="401">
        <v>3</v>
      </c>
      <c r="G25" s="401">
        <v>3</v>
      </c>
    </row>
    <row r="26" spans="1:8" ht="20.25" customHeight="1" x14ac:dyDescent="0.35">
      <c r="A26" s="400" t="s">
        <v>222</v>
      </c>
      <c r="B26" s="401">
        <v>3</v>
      </c>
      <c r="C26" s="401">
        <v>3</v>
      </c>
      <c r="D26" s="401">
        <v>1</v>
      </c>
      <c r="E26" s="401">
        <v>1</v>
      </c>
      <c r="F26" s="401">
        <v>1</v>
      </c>
      <c r="G26" s="401">
        <v>6</v>
      </c>
    </row>
    <row r="27" spans="1:8" ht="20.25" customHeight="1" x14ac:dyDescent="0.35">
      <c r="A27" s="400" t="s">
        <v>223</v>
      </c>
      <c r="B27" s="401">
        <v>0</v>
      </c>
      <c r="C27" s="401">
        <v>4</v>
      </c>
      <c r="D27" s="401">
        <v>3</v>
      </c>
      <c r="E27" s="401">
        <v>2</v>
      </c>
      <c r="F27" s="401">
        <v>2</v>
      </c>
      <c r="G27" s="401">
        <v>5</v>
      </c>
    </row>
    <row r="28" spans="1:8" ht="20.25" customHeight="1" x14ac:dyDescent="0.35">
      <c r="A28" s="400" t="s">
        <v>224</v>
      </c>
      <c r="B28" s="401">
        <v>6</v>
      </c>
      <c r="C28" s="401">
        <v>1</v>
      </c>
      <c r="D28" s="401">
        <v>3</v>
      </c>
      <c r="E28" s="401">
        <v>1</v>
      </c>
      <c r="F28" s="401">
        <v>7</v>
      </c>
      <c r="G28" s="401">
        <v>4</v>
      </c>
    </row>
    <row r="29" spans="1:8" ht="20.25" customHeight="1" x14ac:dyDescent="0.35">
      <c r="A29" s="400" t="s">
        <v>225</v>
      </c>
      <c r="B29" s="401">
        <v>3</v>
      </c>
      <c r="C29" s="401">
        <v>2</v>
      </c>
      <c r="D29" s="401">
        <v>2</v>
      </c>
      <c r="E29" s="401">
        <v>4</v>
      </c>
      <c r="F29" s="401">
        <v>1</v>
      </c>
      <c r="G29" s="401">
        <v>2</v>
      </c>
    </row>
    <row r="30" spans="1:8" ht="20.25" customHeight="1" x14ac:dyDescent="0.35">
      <c r="A30" s="400" t="s">
        <v>226</v>
      </c>
      <c r="B30" s="401">
        <v>0</v>
      </c>
      <c r="C30" s="401">
        <v>0</v>
      </c>
      <c r="D30" s="401">
        <v>0</v>
      </c>
      <c r="E30" s="401">
        <v>2</v>
      </c>
      <c r="F30" s="401">
        <v>1</v>
      </c>
      <c r="G30" s="401">
        <v>4</v>
      </c>
    </row>
    <row r="31" spans="1:8" ht="20.25" customHeight="1" x14ac:dyDescent="0.35">
      <c r="A31" s="400" t="s">
        <v>227</v>
      </c>
      <c r="B31" s="401">
        <v>1</v>
      </c>
      <c r="C31" s="401">
        <v>4</v>
      </c>
      <c r="D31" s="401">
        <v>0</v>
      </c>
      <c r="E31" s="401">
        <v>1</v>
      </c>
      <c r="F31" s="401">
        <v>1</v>
      </c>
      <c r="G31" s="401">
        <v>2</v>
      </c>
    </row>
    <row r="32" spans="1:8" ht="20.25" customHeight="1" x14ac:dyDescent="0.35">
      <c r="A32" s="400" t="s">
        <v>228</v>
      </c>
      <c r="B32" s="401">
        <v>3</v>
      </c>
      <c r="C32" s="401">
        <v>2</v>
      </c>
      <c r="D32" s="401">
        <v>4</v>
      </c>
      <c r="E32" s="401">
        <v>5</v>
      </c>
      <c r="F32" s="401">
        <v>1</v>
      </c>
      <c r="G32" s="401">
        <v>5</v>
      </c>
    </row>
    <row r="33" spans="1:8" ht="20.25" customHeight="1" x14ac:dyDescent="0.35">
      <c r="A33" s="400" t="s">
        <v>229</v>
      </c>
      <c r="B33" s="401">
        <v>4</v>
      </c>
      <c r="C33" s="401">
        <v>1</v>
      </c>
      <c r="D33" s="401">
        <v>5</v>
      </c>
      <c r="E33" s="401">
        <v>4</v>
      </c>
      <c r="F33" s="401">
        <v>5</v>
      </c>
      <c r="G33" s="401">
        <v>2</v>
      </c>
    </row>
    <row r="34" spans="1:8" ht="20.25" customHeight="1" x14ac:dyDescent="0.35">
      <c r="A34" s="400"/>
      <c r="B34" s="205"/>
      <c r="C34" s="205"/>
      <c r="D34" s="205"/>
      <c r="E34" s="206"/>
      <c r="F34" s="91"/>
      <c r="G34" s="91"/>
    </row>
    <row r="35" spans="1:8" ht="20.25" customHeight="1" x14ac:dyDescent="0.3">
      <c r="A35" s="197" t="s">
        <v>37</v>
      </c>
      <c r="B35" s="198">
        <f t="shared" ref="B35:G35" si="4">SUM(B36:B47)</f>
        <v>24</v>
      </c>
      <c r="C35" s="198">
        <f t="shared" si="4"/>
        <v>30</v>
      </c>
      <c r="D35" s="198">
        <f t="shared" si="4"/>
        <v>24</v>
      </c>
      <c r="E35" s="198">
        <f t="shared" si="4"/>
        <v>32</v>
      </c>
      <c r="F35" s="198">
        <f t="shared" si="4"/>
        <v>26</v>
      </c>
      <c r="G35" s="198">
        <f t="shared" si="4"/>
        <v>31</v>
      </c>
      <c r="H35" s="198"/>
    </row>
    <row r="36" spans="1:8" ht="20.25" customHeight="1" x14ac:dyDescent="0.35">
      <c r="A36" s="400" t="s">
        <v>218</v>
      </c>
      <c r="B36" s="401">
        <v>2</v>
      </c>
      <c r="C36" s="401">
        <v>2</v>
      </c>
      <c r="D36" s="401">
        <v>2</v>
      </c>
      <c r="E36" s="401">
        <v>1</v>
      </c>
      <c r="F36" s="401">
        <v>5</v>
      </c>
      <c r="G36" s="401">
        <v>0</v>
      </c>
    </row>
    <row r="37" spans="1:8" ht="20.25" customHeight="1" x14ac:dyDescent="0.35">
      <c r="A37" s="400" t="s">
        <v>219</v>
      </c>
      <c r="B37" s="401">
        <v>4</v>
      </c>
      <c r="C37" s="401">
        <v>5</v>
      </c>
      <c r="D37" s="401">
        <v>0</v>
      </c>
      <c r="E37" s="401">
        <v>6</v>
      </c>
      <c r="F37" s="401">
        <v>1</v>
      </c>
      <c r="G37" s="401">
        <v>0</v>
      </c>
    </row>
    <row r="38" spans="1:8" ht="20.25" customHeight="1" x14ac:dyDescent="0.35">
      <c r="A38" s="400" t="s">
        <v>220</v>
      </c>
      <c r="B38" s="401">
        <v>5</v>
      </c>
      <c r="C38" s="401">
        <v>0</v>
      </c>
      <c r="D38" s="401">
        <v>3</v>
      </c>
      <c r="E38" s="401">
        <v>1</v>
      </c>
      <c r="F38" s="401">
        <v>1</v>
      </c>
      <c r="G38" s="401">
        <v>3</v>
      </c>
    </row>
    <row r="39" spans="1:8" ht="20.25" customHeight="1" x14ac:dyDescent="0.35">
      <c r="A39" s="400" t="s">
        <v>221</v>
      </c>
      <c r="B39" s="401">
        <v>1</v>
      </c>
      <c r="C39" s="401">
        <v>1</v>
      </c>
      <c r="D39" s="401">
        <v>4</v>
      </c>
      <c r="E39" s="401">
        <v>3</v>
      </c>
      <c r="F39" s="401">
        <v>0</v>
      </c>
      <c r="G39" s="401">
        <v>2</v>
      </c>
    </row>
    <row r="40" spans="1:8" ht="20.25" customHeight="1" x14ac:dyDescent="0.35">
      <c r="A40" s="400" t="s">
        <v>222</v>
      </c>
      <c r="B40" s="401">
        <v>0</v>
      </c>
      <c r="C40" s="401">
        <v>1</v>
      </c>
      <c r="D40" s="401">
        <v>3</v>
      </c>
      <c r="E40" s="401">
        <v>3</v>
      </c>
      <c r="F40" s="401">
        <v>1</v>
      </c>
      <c r="G40" s="401">
        <v>2</v>
      </c>
    </row>
    <row r="41" spans="1:8" ht="20.25" customHeight="1" x14ac:dyDescent="0.35">
      <c r="A41" s="400" t="s">
        <v>223</v>
      </c>
      <c r="B41" s="401">
        <v>0</v>
      </c>
      <c r="C41" s="401">
        <v>4</v>
      </c>
      <c r="D41" s="401">
        <v>4</v>
      </c>
      <c r="E41" s="401">
        <v>4</v>
      </c>
      <c r="F41" s="401">
        <v>1</v>
      </c>
      <c r="G41" s="401">
        <v>3</v>
      </c>
    </row>
    <row r="42" spans="1:8" ht="20.25" customHeight="1" x14ac:dyDescent="0.35">
      <c r="A42" s="400" t="s">
        <v>224</v>
      </c>
      <c r="B42" s="401">
        <v>0</v>
      </c>
      <c r="C42" s="401">
        <v>5</v>
      </c>
      <c r="D42" s="401">
        <v>2</v>
      </c>
      <c r="E42" s="401">
        <v>4</v>
      </c>
      <c r="F42" s="401">
        <v>4</v>
      </c>
      <c r="G42" s="401">
        <v>2</v>
      </c>
    </row>
    <row r="43" spans="1:8" ht="20.25" customHeight="1" x14ac:dyDescent="0.35">
      <c r="A43" s="400" t="s">
        <v>225</v>
      </c>
      <c r="B43" s="401">
        <v>2</v>
      </c>
      <c r="C43" s="401">
        <v>2</v>
      </c>
      <c r="D43" s="401">
        <v>0</v>
      </c>
      <c r="E43" s="401">
        <v>6</v>
      </c>
      <c r="F43" s="401">
        <v>2</v>
      </c>
      <c r="G43" s="401">
        <v>4</v>
      </c>
    </row>
    <row r="44" spans="1:8" ht="20.25" customHeight="1" x14ac:dyDescent="0.35">
      <c r="A44" s="400" t="s">
        <v>226</v>
      </c>
      <c r="B44" s="401">
        <v>2</v>
      </c>
      <c r="C44" s="401">
        <v>5</v>
      </c>
      <c r="D44" s="401">
        <v>0</v>
      </c>
      <c r="E44" s="401">
        <v>2</v>
      </c>
      <c r="F44" s="401">
        <v>5</v>
      </c>
      <c r="G44" s="401">
        <v>2</v>
      </c>
    </row>
    <row r="45" spans="1:8" ht="20.25" customHeight="1" x14ac:dyDescent="0.35">
      <c r="A45" s="400" t="s">
        <v>227</v>
      </c>
      <c r="B45" s="401">
        <v>2</v>
      </c>
      <c r="C45" s="401">
        <v>0</v>
      </c>
      <c r="D45" s="401">
        <v>0</v>
      </c>
      <c r="E45" s="401">
        <v>0</v>
      </c>
      <c r="F45" s="401">
        <v>1</v>
      </c>
      <c r="G45" s="401">
        <v>7</v>
      </c>
    </row>
    <row r="46" spans="1:8" ht="20.25" customHeight="1" x14ac:dyDescent="0.35">
      <c r="A46" s="400" t="s">
        <v>228</v>
      </c>
      <c r="B46" s="401">
        <v>2</v>
      </c>
      <c r="C46" s="401">
        <v>2</v>
      </c>
      <c r="D46" s="401">
        <v>3</v>
      </c>
      <c r="E46" s="401">
        <v>1</v>
      </c>
      <c r="F46" s="401">
        <v>5</v>
      </c>
      <c r="G46" s="401">
        <v>3</v>
      </c>
    </row>
    <row r="47" spans="1:8" ht="20.25" customHeight="1" x14ac:dyDescent="0.35">
      <c r="A47" s="400" t="s">
        <v>229</v>
      </c>
      <c r="B47" s="401">
        <v>4</v>
      </c>
      <c r="C47" s="401">
        <v>3</v>
      </c>
      <c r="D47" s="401">
        <v>3</v>
      </c>
      <c r="E47" s="401">
        <v>1</v>
      </c>
      <c r="F47" s="401">
        <v>0</v>
      </c>
      <c r="G47" s="401">
        <v>3</v>
      </c>
    </row>
    <row r="48" spans="1:8" s="336" customFormat="1" ht="6" customHeight="1" x14ac:dyDescent="0.35">
      <c r="A48" s="176"/>
      <c r="B48" s="115"/>
      <c r="C48" s="115"/>
      <c r="D48" s="115"/>
      <c r="E48" s="115"/>
      <c r="F48" s="115"/>
      <c r="G48" s="212"/>
    </row>
    <row r="49" spans="1:7" s="336" customFormat="1" ht="15" customHeight="1" x14ac:dyDescent="0.35">
      <c r="A49" s="147"/>
      <c r="B49" s="91"/>
      <c r="C49" s="91"/>
      <c r="D49" s="91"/>
      <c r="E49" s="91"/>
      <c r="F49" s="91"/>
      <c r="G49" s="213"/>
    </row>
    <row r="50" spans="1:7" s="336" customFormat="1" ht="15.75" customHeight="1" x14ac:dyDescent="0.35">
      <c r="A50" s="365"/>
      <c r="E50" s="367"/>
      <c r="F50" s="406"/>
      <c r="G50" s="214" t="s">
        <v>38</v>
      </c>
    </row>
    <row r="51" spans="1:7" s="336" customFormat="1" ht="15.75" customHeight="1" x14ac:dyDescent="0.3">
      <c r="A51" s="365"/>
      <c r="B51" s="130"/>
      <c r="C51" s="130"/>
      <c r="D51" s="130"/>
      <c r="E51" s="130"/>
      <c r="F51" s="208"/>
      <c r="G51" s="215" t="s">
        <v>39</v>
      </c>
    </row>
    <row r="52" spans="1:7" ht="15" customHeight="1" x14ac:dyDescent="0.3">
      <c r="A52" s="147"/>
      <c r="B52" s="130"/>
      <c r="C52" s="130"/>
      <c r="D52" s="130"/>
      <c r="E52" s="130"/>
      <c r="F52" s="130"/>
      <c r="G52" s="139"/>
    </row>
    <row r="53" spans="1:7" ht="15" customHeight="1" x14ac:dyDescent="0.3">
      <c r="A53" s="147"/>
      <c r="B53" s="130"/>
      <c r="C53" s="130"/>
      <c r="D53" s="130"/>
      <c r="E53" s="130"/>
      <c r="F53" s="130"/>
      <c r="G53" s="139"/>
    </row>
    <row r="54" spans="1:7" x14ac:dyDescent="0.3">
      <c r="A54" s="147"/>
      <c r="B54" s="130"/>
      <c r="C54" s="130"/>
      <c r="D54" s="130"/>
      <c r="E54" s="130"/>
      <c r="F54" s="130"/>
      <c r="G54" s="139"/>
    </row>
    <row r="55" spans="1:7" x14ac:dyDescent="0.3">
      <c r="A55" s="147"/>
      <c r="B55" s="130"/>
      <c r="C55" s="130"/>
      <c r="D55" s="130"/>
      <c r="E55" s="130"/>
      <c r="F55" s="130"/>
      <c r="G55" s="139"/>
    </row>
    <row r="56" spans="1:7" x14ac:dyDescent="0.3">
      <c r="A56" s="147"/>
      <c r="B56" s="130"/>
      <c r="C56" s="130"/>
      <c r="D56" s="130"/>
      <c r="E56" s="130"/>
      <c r="F56" s="130"/>
      <c r="G56" s="139"/>
    </row>
    <row r="57" spans="1:7" x14ac:dyDescent="0.3">
      <c r="A57" s="147"/>
      <c r="B57" s="130"/>
      <c r="C57" s="130"/>
      <c r="D57" s="130"/>
      <c r="E57" s="130"/>
      <c r="F57" s="130"/>
      <c r="G57" s="139"/>
    </row>
    <row r="58" spans="1:7" x14ac:dyDescent="0.3">
      <c r="A58" s="147"/>
      <c r="B58" s="130"/>
      <c r="C58" s="130"/>
      <c r="D58" s="130"/>
      <c r="E58" s="130"/>
      <c r="F58" s="130"/>
      <c r="G58" s="139"/>
    </row>
    <row r="59" spans="1:7" x14ac:dyDescent="0.3">
      <c r="A59" s="147"/>
      <c r="B59" s="130"/>
      <c r="C59" s="130"/>
      <c r="D59" s="130"/>
      <c r="E59" s="130"/>
      <c r="F59" s="130"/>
      <c r="G59" s="139"/>
    </row>
    <row r="60" spans="1:7" x14ac:dyDescent="0.3">
      <c r="A60" s="147"/>
      <c r="B60" s="130"/>
      <c r="C60" s="130"/>
      <c r="D60" s="130"/>
      <c r="E60" s="130"/>
      <c r="F60" s="130"/>
      <c r="G60" s="139"/>
    </row>
    <row r="62" spans="1:7" x14ac:dyDescent="0.35">
      <c r="A62" s="96"/>
    </row>
    <row r="63" spans="1:7" ht="12" customHeight="1" x14ac:dyDescent="0.35"/>
    <row r="64" spans="1:7" x14ac:dyDescent="0.35">
      <c r="A64" s="148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72" firstPageNumber="50" fitToWidth="0" orientation="portrait" r:id="rId1"/>
  <headerFooter differentOddEven="1" alignWithMargins="0">
    <oddFooter>&amp;L&amp;"Calibri,Regular"&amp;K000000Perangkaan Vital 2022
&amp;"Calibri Italic,Italic"Vital Statistics 2022&amp;R&amp;"Calibri,Regular"&amp;K000000&amp;P</oddFooter>
    <evenFooter>&amp;L&amp;P&amp;RPerangkaan Vital 2022
&amp;"Calibri,Italic"Vital Statistics 2022</even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79998168889431442"/>
  </sheetPr>
  <dimension ref="A1:H66"/>
  <sheetViews>
    <sheetView view="pageBreakPreview" zoomScale="90" zoomScaleNormal="100" zoomScaleSheetLayoutView="90" workbookViewId="0">
      <selection activeCell="I16" sqref="I16"/>
    </sheetView>
  </sheetViews>
  <sheetFormatPr defaultColWidth="9.109375" defaultRowHeight="15.6" x14ac:dyDescent="0.3"/>
  <cols>
    <col min="1" max="1" width="7.109375" style="1" customWidth="1"/>
    <col min="2" max="2" width="94.109375" style="1" customWidth="1"/>
    <col min="3" max="3" width="11.44140625" style="1" customWidth="1"/>
    <col min="4" max="256" width="9.109375" style="1"/>
    <col min="257" max="257" width="7.109375" style="1" customWidth="1"/>
    <col min="258" max="258" width="94.109375" style="1" customWidth="1"/>
    <col min="259" max="259" width="11.44140625" style="1" customWidth="1"/>
    <col min="260" max="512" width="9.109375" style="1"/>
    <col min="513" max="513" width="7.109375" style="1" customWidth="1"/>
    <col min="514" max="514" width="94.109375" style="1" customWidth="1"/>
    <col min="515" max="515" width="11.44140625" style="1" customWidth="1"/>
    <col min="516" max="768" width="9.109375" style="1"/>
    <col min="769" max="769" width="7.109375" style="1" customWidth="1"/>
    <col min="770" max="770" width="94.109375" style="1" customWidth="1"/>
    <col min="771" max="771" width="11.44140625" style="1" customWidth="1"/>
    <col min="772" max="1024" width="9.109375" style="1"/>
    <col min="1025" max="1025" width="7.109375" style="1" customWidth="1"/>
    <col min="1026" max="1026" width="94.109375" style="1" customWidth="1"/>
    <col min="1027" max="1027" width="11.44140625" style="1" customWidth="1"/>
    <col min="1028" max="1280" width="9.109375" style="1"/>
    <col min="1281" max="1281" width="7.109375" style="1" customWidth="1"/>
    <col min="1282" max="1282" width="94.109375" style="1" customWidth="1"/>
    <col min="1283" max="1283" width="11.44140625" style="1" customWidth="1"/>
    <col min="1284" max="1536" width="9.109375" style="1"/>
    <col min="1537" max="1537" width="7.109375" style="1" customWidth="1"/>
    <col min="1538" max="1538" width="94.109375" style="1" customWidth="1"/>
    <col min="1539" max="1539" width="11.44140625" style="1" customWidth="1"/>
    <col min="1540" max="1792" width="9.109375" style="1"/>
    <col min="1793" max="1793" width="7.109375" style="1" customWidth="1"/>
    <col min="1794" max="1794" width="94.109375" style="1" customWidth="1"/>
    <col min="1795" max="1795" width="11.44140625" style="1" customWidth="1"/>
    <col min="1796" max="2048" width="9.109375" style="1"/>
    <col min="2049" max="2049" width="7.109375" style="1" customWidth="1"/>
    <col min="2050" max="2050" width="94.109375" style="1" customWidth="1"/>
    <col min="2051" max="2051" width="11.44140625" style="1" customWidth="1"/>
    <col min="2052" max="2304" width="9.109375" style="1"/>
    <col min="2305" max="2305" width="7.109375" style="1" customWidth="1"/>
    <col min="2306" max="2306" width="94.109375" style="1" customWidth="1"/>
    <col min="2307" max="2307" width="11.44140625" style="1" customWidth="1"/>
    <col min="2308" max="2560" width="9.109375" style="1"/>
    <col min="2561" max="2561" width="7.109375" style="1" customWidth="1"/>
    <col min="2562" max="2562" width="94.109375" style="1" customWidth="1"/>
    <col min="2563" max="2563" width="11.44140625" style="1" customWidth="1"/>
    <col min="2564" max="2816" width="9.109375" style="1"/>
    <col min="2817" max="2817" width="7.109375" style="1" customWidth="1"/>
    <col min="2818" max="2818" width="94.109375" style="1" customWidth="1"/>
    <col min="2819" max="2819" width="11.44140625" style="1" customWidth="1"/>
    <col min="2820" max="3072" width="9.109375" style="1"/>
    <col min="3073" max="3073" width="7.109375" style="1" customWidth="1"/>
    <col min="3074" max="3074" width="94.109375" style="1" customWidth="1"/>
    <col min="3075" max="3075" width="11.44140625" style="1" customWidth="1"/>
    <col min="3076" max="3328" width="9.109375" style="1"/>
    <col min="3329" max="3329" width="7.109375" style="1" customWidth="1"/>
    <col min="3330" max="3330" width="94.109375" style="1" customWidth="1"/>
    <col min="3331" max="3331" width="11.44140625" style="1" customWidth="1"/>
    <col min="3332" max="3584" width="9.109375" style="1"/>
    <col min="3585" max="3585" width="7.109375" style="1" customWidth="1"/>
    <col min="3586" max="3586" width="94.109375" style="1" customWidth="1"/>
    <col min="3587" max="3587" width="11.44140625" style="1" customWidth="1"/>
    <col min="3588" max="3840" width="9.109375" style="1"/>
    <col min="3841" max="3841" width="7.109375" style="1" customWidth="1"/>
    <col min="3842" max="3842" width="94.109375" style="1" customWidth="1"/>
    <col min="3843" max="3843" width="11.44140625" style="1" customWidth="1"/>
    <col min="3844" max="4096" width="9.109375" style="1"/>
    <col min="4097" max="4097" width="7.109375" style="1" customWidth="1"/>
    <col min="4098" max="4098" width="94.109375" style="1" customWidth="1"/>
    <col min="4099" max="4099" width="11.44140625" style="1" customWidth="1"/>
    <col min="4100" max="4352" width="9.109375" style="1"/>
    <col min="4353" max="4353" width="7.109375" style="1" customWidth="1"/>
    <col min="4354" max="4354" width="94.109375" style="1" customWidth="1"/>
    <col min="4355" max="4355" width="11.44140625" style="1" customWidth="1"/>
    <col min="4356" max="4608" width="9.109375" style="1"/>
    <col min="4609" max="4609" width="7.109375" style="1" customWidth="1"/>
    <col min="4610" max="4610" width="94.109375" style="1" customWidth="1"/>
    <col min="4611" max="4611" width="11.44140625" style="1" customWidth="1"/>
    <col min="4612" max="4864" width="9.109375" style="1"/>
    <col min="4865" max="4865" width="7.109375" style="1" customWidth="1"/>
    <col min="4866" max="4866" width="94.109375" style="1" customWidth="1"/>
    <col min="4867" max="4867" width="11.44140625" style="1" customWidth="1"/>
    <col min="4868" max="5120" width="9.109375" style="1"/>
    <col min="5121" max="5121" width="7.109375" style="1" customWidth="1"/>
    <col min="5122" max="5122" width="94.109375" style="1" customWidth="1"/>
    <col min="5123" max="5123" width="11.44140625" style="1" customWidth="1"/>
    <col min="5124" max="5376" width="9.109375" style="1"/>
    <col min="5377" max="5377" width="7.109375" style="1" customWidth="1"/>
    <col min="5378" max="5378" width="94.109375" style="1" customWidth="1"/>
    <col min="5379" max="5379" width="11.44140625" style="1" customWidth="1"/>
    <col min="5380" max="5632" width="9.109375" style="1"/>
    <col min="5633" max="5633" width="7.109375" style="1" customWidth="1"/>
    <col min="5634" max="5634" width="94.109375" style="1" customWidth="1"/>
    <col min="5635" max="5635" width="11.44140625" style="1" customWidth="1"/>
    <col min="5636" max="5888" width="9.109375" style="1"/>
    <col min="5889" max="5889" width="7.109375" style="1" customWidth="1"/>
    <col min="5890" max="5890" width="94.109375" style="1" customWidth="1"/>
    <col min="5891" max="5891" width="11.44140625" style="1" customWidth="1"/>
    <col min="5892" max="6144" width="9.109375" style="1"/>
    <col min="6145" max="6145" width="7.109375" style="1" customWidth="1"/>
    <col min="6146" max="6146" width="94.109375" style="1" customWidth="1"/>
    <col min="6147" max="6147" width="11.44140625" style="1" customWidth="1"/>
    <col min="6148" max="6400" width="9.109375" style="1"/>
    <col min="6401" max="6401" width="7.109375" style="1" customWidth="1"/>
    <col min="6402" max="6402" width="94.109375" style="1" customWidth="1"/>
    <col min="6403" max="6403" width="11.44140625" style="1" customWidth="1"/>
    <col min="6404" max="6656" width="9.109375" style="1"/>
    <col min="6657" max="6657" width="7.109375" style="1" customWidth="1"/>
    <col min="6658" max="6658" width="94.109375" style="1" customWidth="1"/>
    <col min="6659" max="6659" width="11.44140625" style="1" customWidth="1"/>
    <col min="6660" max="6912" width="9.109375" style="1"/>
    <col min="6913" max="6913" width="7.109375" style="1" customWidth="1"/>
    <col min="6914" max="6914" width="94.109375" style="1" customWidth="1"/>
    <col min="6915" max="6915" width="11.44140625" style="1" customWidth="1"/>
    <col min="6916" max="7168" width="9.109375" style="1"/>
    <col min="7169" max="7169" width="7.109375" style="1" customWidth="1"/>
    <col min="7170" max="7170" width="94.109375" style="1" customWidth="1"/>
    <col min="7171" max="7171" width="11.44140625" style="1" customWidth="1"/>
    <col min="7172" max="7424" width="9.109375" style="1"/>
    <col min="7425" max="7425" width="7.109375" style="1" customWidth="1"/>
    <col min="7426" max="7426" width="94.109375" style="1" customWidth="1"/>
    <col min="7427" max="7427" width="11.44140625" style="1" customWidth="1"/>
    <col min="7428" max="7680" width="9.109375" style="1"/>
    <col min="7681" max="7681" width="7.109375" style="1" customWidth="1"/>
    <col min="7682" max="7682" width="94.109375" style="1" customWidth="1"/>
    <col min="7683" max="7683" width="11.44140625" style="1" customWidth="1"/>
    <col min="7684" max="7936" width="9.109375" style="1"/>
    <col min="7937" max="7937" width="7.109375" style="1" customWidth="1"/>
    <col min="7938" max="7938" width="94.109375" style="1" customWidth="1"/>
    <col min="7939" max="7939" width="11.44140625" style="1" customWidth="1"/>
    <col min="7940" max="8192" width="9.109375" style="1"/>
    <col min="8193" max="8193" width="7.109375" style="1" customWidth="1"/>
    <col min="8194" max="8194" width="94.109375" style="1" customWidth="1"/>
    <col min="8195" max="8195" width="11.44140625" style="1" customWidth="1"/>
    <col min="8196" max="8448" width="9.109375" style="1"/>
    <col min="8449" max="8449" width="7.109375" style="1" customWidth="1"/>
    <col min="8450" max="8450" width="94.109375" style="1" customWidth="1"/>
    <col min="8451" max="8451" width="11.44140625" style="1" customWidth="1"/>
    <col min="8452" max="8704" width="9.109375" style="1"/>
    <col min="8705" max="8705" width="7.109375" style="1" customWidth="1"/>
    <col min="8706" max="8706" width="94.109375" style="1" customWidth="1"/>
    <col min="8707" max="8707" width="11.44140625" style="1" customWidth="1"/>
    <col min="8708" max="8960" width="9.109375" style="1"/>
    <col min="8961" max="8961" width="7.109375" style="1" customWidth="1"/>
    <col min="8962" max="8962" width="94.109375" style="1" customWidth="1"/>
    <col min="8963" max="8963" width="11.44140625" style="1" customWidth="1"/>
    <col min="8964" max="9216" width="9.109375" style="1"/>
    <col min="9217" max="9217" width="7.109375" style="1" customWidth="1"/>
    <col min="9218" max="9218" width="94.109375" style="1" customWidth="1"/>
    <col min="9219" max="9219" width="11.44140625" style="1" customWidth="1"/>
    <col min="9220" max="9472" width="9.109375" style="1"/>
    <col min="9473" max="9473" width="7.109375" style="1" customWidth="1"/>
    <col min="9474" max="9474" width="94.109375" style="1" customWidth="1"/>
    <col min="9475" max="9475" width="11.44140625" style="1" customWidth="1"/>
    <col min="9476" max="9728" width="9.109375" style="1"/>
    <col min="9729" max="9729" width="7.109375" style="1" customWidth="1"/>
    <col min="9730" max="9730" width="94.109375" style="1" customWidth="1"/>
    <col min="9731" max="9731" width="11.44140625" style="1" customWidth="1"/>
    <col min="9732" max="9984" width="9.109375" style="1"/>
    <col min="9985" max="9985" width="7.109375" style="1" customWidth="1"/>
    <col min="9986" max="9986" width="94.109375" style="1" customWidth="1"/>
    <col min="9987" max="9987" width="11.44140625" style="1" customWidth="1"/>
    <col min="9988" max="10240" width="9.109375" style="1"/>
    <col min="10241" max="10241" width="7.109375" style="1" customWidth="1"/>
    <col min="10242" max="10242" width="94.109375" style="1" customWidth="1"/>
    <col min="10243" max="10243" width="11.44140625" style="1" customWidth="1"/>
    <col min="10244" max="10496" width="9.109375" style="1"/>
    <col min="10497" max="10497" width="7.109375" style="1" customWidth="1"/>
    <col min="10498" max="10498" width="94.109375" style="1" customWidth="1"/>
    <col min="10499" max="10499" width="11.44140625" style="1" customWidth="1"/>
    <col min="10500" max="10752" width="9.109375" style="1"/>
    <col min="10753" max="10753" width="7.109375" style="1" customWidth="1"/>
    <col min="10754" max="10754" width="94.109375" style="1" customWidth="1"/>
    <col min="10755" max="10755" width="11.44140625" style="1" customWidth="1"/>
    <col min="10756" max="11008" width="9.109375" style="1"/>
    <col min="11009" max="11009" width="7.109375" style="1" customWidth="1"/>
    <col min="11010" max="11010" width="94.109375" style="1" customWidth="1"/>
    <col min="11011" max="11011" width="11.44140625" style="1" customWidth="1"/>
    <col min="11012" max="11264" width="9.109375" style="1"/>
    <col min="11265" max="11265" width="7.109375" style="1" customWidth="1"/>
    <col min="11266" max="11266" width="94.109375" style="1" customWidth="1"/>
    <col min="11267" max="11267" width="11.44140625" style="1" customWidth="1"/>
    <col min="11268" max="11520" width="9.109375" style="1"/>
    <col min="11521" max="11521" width="7.109375" style="1" customWidth="1"/>
    <col min="11522" max="11522" width="94.109375" style="1" customWidth="1"/>
    <col min="11523" max="11523" width="11.44140625" style="1" customWidth="1"/>
    <col min="11524" max="11776" width="9.109375" style="1"/>
    <col min="11777" max="11777" width="7.109375" style="1" customWidth="1"/>
    <col min="11778" max="11778" width="94.109375" style="1" customWidth="1"/>
    <col min="11779" max="11779" width="11.44140625" style="1" customWidth="1"/>
    <col min="11780" max="12032" width="9.109375" style="1"/>
    <col min="12033" max="12033" width="7.109375" style="1" customWidth="1"/>
    <col min="12034" max="12034" width="94.109375" style="1" customWidth="1"/>
    <col min="12035" max="12035" width="11.44140625" style="1" customWidth="1"/>
    <col min="12036" max="12288" width="9.109375" style="1"/>
    <col min="12289" max="12289" width="7.109375" style="1" customWidth="1"/>
    <col min="12290" max="12290" width="94.109375" style="1" customWidth="1"/>
    <col min="12291" max="12291" width="11.44140625" style="1" customWidth="1"/>
    <col min="12292" max="12544" width="9.109375" style="1"/>
    <col min="12545" max="12545" width="7.109375" style="1" customWidth="1"/>
    <col min="12546" max="12546" width="94.109375" style="1" customWidth="1"/>
    <col min="12547" max="12547" width="11.44140625" style="1" customWidth="1"/>
    <col min="12548" max="12800" width="9.109375" style="1"/>
    <col min="12801" max="12801" width="7.109375" style="1" customWidth="1"/>
    <col min="12802" max="12802" width="94.109375" style="1" customWidth="1"/>
    <col min="12803" max="12803" width="11.44140625" style="1" customWidth="1"/>
    <col min="12804" max="13056" width="9.109375" style="1"/>
    <col min="13057" max="13057" width="7.109375" style="1" customWidth="1"/>
    <col min="13058" max="13058" width="94.109375" style="1" customWidth="1"/>
    <col min="13059" max="13059" width="11.44140625" style="1" customWidth="1"/>
    <col min="13060" max="13312" width="9.109375" style="1"/>
    <col min="13313" max="13313" width="7.109375" style="1" customWidth="1"/>
    <col min="13314" max="13314" width="94.109375" style="1" customWidth="1"/>
    <col min="13315" max="13315" width="11.44140625" style="1" customWidth="1"/>
    <col min="13316" max="13568" width="9.109375" style="1"/>
    <col min="13569" max="13569" width="7.109375" style="1" customWidth="1"/>
    <col min="13570" max="13570" width="94.109375" style="1" customWidth="1"/>
    <col min="13571" max="13571" width="11.44140625" style="1" customWidth="1"/>
    <col min="13572" max="13824" width="9.109375" style="1"/>
    <col min="13825" max="13825" width="7.109375" style="1" customWidth="1"/>
    <col min="13826" max="13826" width="94.109375" style="1" customWidth="1"/>
    <col min="13827" max="13827" width="11.44140625" style="1" customWidth="1"/>
    <col min="13828" max="14080" width="9.109375" style="1"/>
    <col min="14081" max="14081" width="7.109375" style="1" customWidth="1"/>
    <col min="14082" max="14082" width="94.109375" style="1" customWidth="1"/>
    <col min="14083" max="14083" width="11.44140625" style="1" customWidth="1"/>
    <col min="14084" max="14336" width="9.109375" style="1"/>
    <col min="14337" max="14337" width="7.109375" style="1" customWidth="1"/>
    <col min="14338" max="14338" width="94.109375" style="1" customWidth="1"/>
    <col min="14339" max="14339" width="11.44140625" style="1" customWidth="1"/>
    <col min="14340" max="14592" width="9.109375" style="1"/>
    <col min="14593" max="14593" width="7.109375" style="1" customWidth="1"/>
    <col min="14594" max="14594" width="94.109375" style="1" customWidth="1"/>
    <col min="14595" max="14595" width="11.44140625" style="1" customWidth="1"/>
    <col min="14596" max="14848" width="9.109375" style="1"/>
    <col min="14849" max="14849" width="7.109375" style="1" customWidth="1"/>
    <col min="14850" max="14850" width="94.109375" style="1" customWidth="1"/>
    <col min="14851" max="14851" width="11.44140625" style="1" customWidth="1"/>
    <col min="14852" max="15104" width="9.109375" style="1"/>
    <col min="15105" max="15105" width="7.109375" style="1" customWidth="1"/>
    <col min="15106" max="15106" width="94.109375" style="1" customWidth="1"/>
    <col min="15107" max="15107" width="11.44140625" style="1" customWidth="1"/>
    <col min="15108" max="15360" width="9.109375" style="1"/>
    <col min="15361" max="15361" width="7.109375" style="1" customWidth="1"/>
    <col min="15362" max="15362" width="94.109375" style="1" customWidth="1"/>
    <col min="15363" max="15363" width="11.44140625" style="1" customWidth="1"/>
    <col min="15364" max="15616" width="9.109375" style="1"/>
    <col min="15617" max="15617" width="7.109375" style="1" customWidth="1"/>
    <col min="15618" max="15618" width="94.109375" style="1" customWidth="1"/>
    <col min="15619" max="15619" width="11.44140625" style="1" customWidth="1"/>
    <col min="15620" max="15872" width="9.109375" style="1"/>
    <col min="15873" max="15873" width="7.109375" style="1" customWidth="1"/>
    <col min="15874" max="15874" width="94.109375" style="1" customWidth="1"/>
    <col min="15875" max="15875" width="11.44140625" style="1" customWidth="1"/>
    <col min="15876" max="16128" width="9.109375" style="1"/>
    <col min="16129" max="16129" width="7.109375" style="1" customWidth="1"/>
    <col min="16130" max="16130" width="94.109375" style="1" customWidth="1"/>
    <col min="16131" max="16131" width="11.44140625" style="1" customWidth="1"/>
    <col min="16132" max="16384" width="9.109375" style="1"/>
  </cols>
  <sheetData>
    <row r="1" spans="1:8" x14ac:dyDescent="0.3">
      <c r="A1" s="51" t="s">
        <v>0</v>
      </c>
      <c r="B1" s="3" t="s">
        <v>1</v>
      </c>
      <c r="C1" s="3" t="s">
        <v>2</v>
      </c>
    </row>
    <row r="2" spans="1:8" x14ac:dyDescent="0.3">
      <c r="A2" s="61" t="s">
        <v>3</v>
      </c>
      <c r="B2" s="62" t="s">
        <v>4</v>
      </c>
      <c r="C2" s="216" t="s">
        <v>5</v>
      </c>
    </row>
    <row r="3" spans="1:8" ht="7.5" customHeight="1" x14ac:dyDescent="0.3">
      <c r="A3" s="63"/>
      <c r="B3" s="2"/>
    </row>
    <row r="4" spans="1:8" ht="17.25" customHeight="1" x14ac:dyDescent="0.3">
      <c r="A4" s="50">
        <v>3.1</v>
      </c>
      <c r="B4" s="51" t="s">
        <v>232</v>
      </c>
      <c r="C4" s="51"/>
      <c r="D4" s="4"/>
      <c r="E4" s="52"/>
      <c r="F4" s="52"/>
      <c r="G4" s="52"/>
      <c r="H4" s="52"/>
    </row>
    <row r="5" spans="1:8" ht="17.25" customHeight="1" x14ac:dyDescent="0.3">
      <c r="A5" s="53"/>
      <c r="B5" s="54" t="s">
        <v>233</v>
      </c>
      <c r="C5" s="217">
        <v>71</v>
      </c>
      <c r="D5" s="4"/>
      <c r="E5" s="49"/>
      <c r="F5" s="49"/>
      <c r="G5" s="49"/>
      <c r="H5" s="49"/>
    </row>
    <row r="6" spans="1:8" ht="11.25" customHeight="1" x14ac:dyDescent="0.3">
      <c r="C6" s="4"/>
    </row>
    <row r="7" spans="1:8" ht="17.25" customHeight="1" x14ac:dyDescent="0.3">
      <c r="A7" s="50">
        <v>3.2</v>
      </c>
      <c r="B7" s="51" t="s">
        <v>234</v>
      </c>
      <c r="C7" s="218"/>
      <c r="D7" s="4"/>
      <c r="E7" s="52"/>
      <c r="F7" s="52"/>
      <c r="G7" s="52"/>
      <c r="H7" s="52"/>
    </row>
    <row r="8" spans="1:8" ht="17.25" customHeight="1" x14ac:dyDescent="0.3">
      <c r="A8" s="53"/>
      <c r="B8" s="54" t="s">
        <v>235</v>
      </c>
      <c r="C8" s="217">
        <v>72</v>
      </c>
      <c r="D8" s="4"/>
      <c r="E8" s="49"/>
      <c r="F8" s="49"/>
      <c r="G8" s="49"/>
      <c r="H8" s="49"/>
    </row>
    <row r="9" spans="1:8" ht="11.25" customHeight="1" x14ac:dyDescent="0.3">
      <c r="C9" s="4"/>
    </row>
    <row r="10" spans="1:8" ht="17.25" customHeight="1" x14ac:dyDescent="0.3">
      <c r="A10" s="50">
        <v>3.3</v>
      </c>
      <c r="B10" s="51" t="s">
        <v>236</v>
      </c>
      <c r="C10" s="4"/>
      <c r="D10" s="219"/>
      <c r="E10" s="52"/>
      <c r="F10" s="52"/>
      <c r="G10" s="52"/>
      <c r="H10" s="52"/>
    </row>
    <row r="11" spans="1:8" ht="17.25" customHeight="1" x14ac:dyDescent="0.3">
      <c r="A11" s="53"/>
      <c r="B11" s="54" t="s">
        <v>237</v>
      </c>
      <c r="C11" s="4"/>
      <c r="D11" s="54"/>
      <c r="E11" s="49"/>
      <c r="F11" s="49"/>
      <c r="G11" s="49"/>
      <c r="H11" s="49"/>
    </row>
    <row r="12" spans="1:8" ht="17.25" customHeight="1" x14ac:dyDescent="0.3">
      <c r="B12" s="1" t="s">
        <v>238</v>
      </c>
      <c r="C12" s="4">
        <v>73</v>
      </c>
    </row>
    <row r="13" spans="1:8" ht="17.25" customHeight="1" x14ac:dyDescent="0.3">
      <c r="B13" s="1" t="s">
        <v>239</v>
      </c>
      <c r="C13" s="4">
        <v>74</v>
      </c>
    </row>
    <row r="14" spans="1:8" ht="17.25" customHeight="1" x14ac:dyDescent="0.3">
      <c r="B14" s="1" t="s">
        <v>240</v>
      </c>
      <c r="C14" s="4">
        <v>75</v>
      </c>
    </row>
    <row r="15" spans="1:8" ht="17.25" customHeight="1" x14ac:dyDescent="0.3">
      <c r="B15" s="1" t="s">
        <v>241</v>
      </c>
      <c r="C15" s="4">
        <v>76</v>
      </c>
    </row>
    <row r="16" spans="1:8" ht="17.25" customHeight="1" x14ac:dyDescent="0.3">
      <c r="B16" s="1" t="s">
        <v>242</v>
      </c>
      <c r="C16" s="4">
        <v>77</v>
      </c>
    </row>
    <row r="17" spans="1:8" ht="11.25" customHeight="1" x14ac:dyDescent="0.3">
      <c r="C17" s="4"/>
    </row>
    <row r="18" spans="1:8" ht="17.25" customHeight="1" x14ac:dyDescent="0.3">
      <c r="A18" s="50">
        <v>3.4</v>
      </c>
      <c r="B18" s="51" t="s">
        <v>243</v>
      </c>
      <c r="C18" s="218"/>
      <c r="D18" s="4"/>
      <c r="E18" s="52"/>
      <c r="F18" s="52"/>
      <c r="G18" s="52"/>
      <c r="H18" s="52"/>
    </row>
    <row r="19" spans="1:8" ht="17.25" customHeight="1" x14ac:dyDescent="0.3">
      <c r="A19" s="53"/>
      <c r="B19" s="54" t="s">
        <v>244</v>
      </c>
      <c r="C19" s="217">
        <v>78</v>
      </c>
      <c r="D19" s="4"/>
      <c r="E19" s="49"/>
      <c r="F19" s="49"/>
      <c r="G19" s="49"/>
      <c r="H19" s="49"/>
    </row>
    <row r="20" spans="1:8" ht="11.25" customHeight="1" x14ac:dyDescent="0.3">
      <c r="C20" s="4"/>
    </row>
    <row r="21" spans="1:8" ht="17.25" customHeight="1" x14ac:dyDescent="0.3">
      <c r="A21" s="50">
        <v>3.5</v>
      </c>
      <c r="B21" s="51" t="s">
        <v>245</v>
      </c>
      <c r="C21" s="4"/>
      <c r="D21" s="4"/>
      <c r="E21" s="48"/>
      <c r="F21" s="52"/>
      <c r="G21" s="52"/>
      <c r="H21" s="52"/>
    </row>
    <row r="22" spans="1:8" ht="17.25" customHeight="1" x14ac:dyDescent="0.3">
      <c r="A22" s="53"/>
      <c r="B22" s="54" t="s">
        <v>246</v>
      </c>
      <c r="C22" s="4"/>
      <c r="D22" s="4"/>
      <c r="E22" s="20"/>
      <c r="F22" s="49"/>
      <c r="G22" s="49"/>
      <c r="H22" s="49"/>
    </row>
    <row r="23" spans="1:8" ht="17.25" customHeight="1" x14ac:dyDescent="0.3">
      <c r="B23" s="1" t="s">
        <v>238</v>
      </c>
      <c r="C23" s="4">
        <v>79</v>
      </c>
    </row>
    <row r="24" spans="1:8" ht="17.25" customHeight="1" x14ac:dyDescent="0.3">
      <c r="B24" s="1" t="s">
        <v>247</v>
      </c>
      <c r="C24" s="4">
        <v>80</v>
      </c>
    </row>
    <row r="25" spans="1:8" ht="17.25" customHeight="1" x14ac:dyDescent="0.3">
      <c r="B25" s="1" t="s">
        <v>240</v>
      </c>
      <c r="C25" s="4">
        <v>81</v>
      </c>
    </row>
    <row r="26" spans="1:8" ht="17.25" customHeight="1" x14ac:dyDescent="0.3">
      <c r="B26" s="1" t="s">
        <v>248</v>
      </c>
      <c r="C26" s="4">
        <v>82</v>
      </c>
    </row>
    <row r="27" spans="1:8" ht="11.25" customHeight="1" x14ac:dyDescent="0.3">
      <c r="C27" s="4"/>
    </row>
    <row r="28" spans="1:8" ht="17.25" customHeight="1" x14ac:dyDescent="0.3">
      <c r="A28" s="50">
        <v>3.6</v>
      </c>
      <c r="B28" s="51" t="s">
        <v>249</v>
      </c>
      <c r="C28" s="220"/>
      <c r="D28" s="4"/>
      <c r="E28" s="52"/>
      <c r="F28" s="52"/>
      <c r="G28" s="52"/>
      <c r="H28" s="52"/>
    </row>
    <row r="29" spans="1:8" ht="17.25" customHeight="1" x14ac:dyDescent="0.3">
      <c r="A29" s="53"/>
      <c r="B29" s="54" t="s">
        <v>250</v>
      </c>
      <c r="C29" s="217">
        <v>83</v>
      </c>
      <c r="D29" s="4"/>
      <c r="E29" s="49"/>
      <c r="F29" s="49"/>
      <c r="G29" s="49"/>
      <c r="H29" s="49"/>
    </row>
    <row r="30" spans="1:8" ht="11.25" customHeight="1" x14ac:dyDescent="0.3">
      <c r="C30" s="4"/>
    </row>
    <row r="31" spans="1:8" ht="17.25" customHeight="1" x14ac:dyDescent="0.3">
      <c r="A31" s="50">
        <v>3.7</v>
      </c>
      <c r="B31" s="51" t="s">
        <v>251</v>
      </c>
      <c r="C31" s="4"/>
      <c r="D31" s="4"/>
      <c r="E31" s="52"/>
      <c r="F31" s="52"/>
      <c r="G31" s="52"/>
      <c r="H31" s="52"/>
    </row>
    <row r="32" spans="1:8" ht="17.25" customHeight="1" x14ac:dyDescent="0.3">
      <c r="A32" s="53"/>
      <c r="B32" s="54" t="s">
        <v>252</v>
      </c>
      <c r="C32" s="221" t="s">
        <v>253</v>
      </c>
      <c r="D32" s="4"/>
      <c r="E32" s="49"/>
      <c r="F32" s="49"/>
      <c r="G32" s="49"/>
      <c r="H32" s="49"/>
    </row>
    <row r="33" spans="1:8" ht="11.25" customHeight="1" x14ac:dyDescent="0.3">
      <c r="C33" s="217"/>
    </row>
    <row r="34" spans="1:8" ht="17.25" customHeight="1" x14ac:dyDescent="0.3">
      <c r="A34" s="50">
        <v>3.8</v>
      </c>
      <c r="B34" s="51" t="s">
        <v>254</v>
      </c>
      <c r="C34" s="220"/>
      <c r="D34" s="4"/>
      <c r="E34" s="52"/>
      <c r="F34" s="52"/>
      <c r="G34" s="52"/>
      <c r="H34" s="52"/>
    </row>
    <row r="35" spans="1:8" ht="17.25" customHeight="1" x14ac:dyDescent="0.3">
      <c r="A35" s="53"/>
      <c r="B35" s="54" t="s">
        <v>255</v>
      </c>
      <c r="C35" s="217">
        <v>86</v>
      </c>
      <c r="D35" s="4"/>
      <c r="E35" s="49"/>
      <c r="F35" s="49"/>
      <c r="G35" s="49"/>
      <c r="H35" s="49"/>
    </row>
    <row r="36" spans="1:8" ht="11.25" customHeight="1" x14ac:dyDescent="0.3">
      <c r="C36" s="4"/>
    </row>
    <row r="37" spans="1:8" ht="17.25" customHeight="1" x14ac:dyDescent="0.3">
      <c r="A37" s="50">
        <v>3.9</v>
      </c>
      <c r="B37" s="51" t="s">
        <v>256</v>
      </c>
      <c r="C37" s="218"/>
      <c r="D37" s="4"/>
      <c r="E37" s="52"/>
      <c r="F37" s="52"/>
      <c r="G37" s="52"/>
      <c r="H37" s="52"/>
    </row>
    <row r="38" spans="1:8" ht="17.25" customHeight="1" x14ac:dyDescent="0.3">
      <c r="A38" s="53"/>
      <c r="B38" s="54" t="s">
        <v>18</v>
      </c>
      <c r="C38" s="217"/>
      <c r="D38" s="4"/>
      <c r="E38" s="49"/>
      <c r="F38" s="49"/>
      <c r="G38" s="49"/>
      <c r="H38" s="49"/>
    </row>
    <row r="39" spans="1:8" ht="17.25" customHeight="1" x14ac:dyDescent="0.3">
      <c r="B39" s="1" t="s">
        <v>257</v>
      </c>
      <c r="C39" s="4">
        <v>87</v>
      </c>
    </row>
    <row r="40" spans="1:8" ht="17.25" customHeight="1" x14ac:dyDescent="0.3">
      <c r="B40" s="1" t="s">
        <v>258</v>
      </c>
      <c r="C40" s="4">
        <v>88</v>
      </c>
    </row>
    <row r="41" spans="1:8" ht="11.25" customHeight="1" x14ac:dyDescent="0.3">
      <c r="C41" s="4"/>
    </row>
    <row r="42" spans="1:8" ht="17.25" customHeight="1" x14ac:dyDescent="0.3">
      <c r="A42" s="55" t="s">
        <v>259</v>
      </c>
      <c r="B42" s="51" t="s">
        <v>260</v>
      </c>
      <c r="C42" s="220"/>
      <c r="D42" s="4"/>
      <c r="E42" s="52"/>
      <c r="F42" s="52"/>
      <c r="G42" s="52"/>
      <c r="H42" s="52"/>
    </row>
    <row r="43" spans="1:8" s="2" customFormat="1" ht="17.25" customHeight="1" x14ac:dyDescent="0.3">
      <c r="A43" s="56"/>
      <c r="B43" s="54" t="s">
        <v>261</v>
      </c>
      <c r="C43" s="217">
        <v>89</v>
      </c>
      <c r="D43" s="49"/>
      <c r="E43" s="49"/>
      <c r="F43" s="49"/>
      <c r="G43" s="49"/>
      <c r="H43" s="49"/>
    </row>
    <row r="44" spans="1:8" ht="11.25" customHeight="1" x14ac:dyDescent="0.3">
      <c r="A44" s="57"/>
      <c r="C44" s="4"/>
    </row>
    <row r="45" spans="1:8" ht="17.25" customHeight="1" x14ac:dyDescent="0.3">
      <c r="A45" s="58" t="s">
        <v>262</v>
      </c>
      <c r="B45" s="51" t="s">
        <v>263</v>
      </c>
      <c r="C45" s="220"/>
      <c r="D45" s="4"/>
      <c r="E45" s="52"/>
      <c r="F45" s="52"/>
      <c r="G45" s="52"/>
      <c r="H45" s="52"/>
    </row>
    <row r="46" spans="1:8" ht="17.25" customHeight="1" x14ac:dyDescent="0.3">
      <c r="A46" s="59"/>
      <c r="B46" s="54" t="s">
        <v>264</v>
      </c>
      <c r="C46" s="217">
        <v>90</v>
      </c>
      <c r="D46" s="4"/>
      <c r="E46" s="49"/>
      <c r="F46" s="49"/>
      <c r="G46" s="49"/>
      <c r="H46" s="49"/>
    </row>
    <row r="47" spans="1:8" ht="11.25" customHeight="1" x14ac:dyDescent="0.3">
      <c r="A47" s="57"/>
      <c r="C47" s="4"/>
    </row>
    <row r="48" spans="1:8" ht="17.25" customHeight="1" x14ac:dyDescent="0.3">
      <c r="A48" s="58" t="s">
        <v>265</v>
      </c>
      <c r="B48" s="51" t="s">
        <v>266</v>
      </c>
      <c r="C48" s="220"/>
      <c r="D48" s="4"/>
      <c r="E48" s="52"/>
      <c r="F48" s="52"/>
      <c r="G48" s="52"/>
      <c r="H48" s="52"/>
    </row>
    <row r="49" spans="1:8" ht="17.25" customHeight="1" x14ac:dyDescent="0.3">
      <c r="A49" s="59"/>
      <c r="B49" s="54" t="s">
        <v>267</v>
      </c>
      <c r="C49" s="217">
        <v>91</v>
      </c>
      <c r="D49" s="4"/>
      <c r="E49" s="49"/>
      <c r="F49" s="49"/>
      <c r="G49" s="49"/>
      <c r="H49" s="49"/>
    </row>
    <row r="50" spans="1:8" ht="10.95" customHeight="1" x14ac:dyDescent="0.3">
      <c r="A50" s="222"/>
      <c r="B50" s="61"/>
      <c r="C50" s="77"/>
      <c r="D50" s="4"/>
      <c r="E50" s="49"/>
      <c r="F50" s="49"/>
      <c r="G50" s="49"/>
      <c r="H50" s="49"/>
    </row>
    <row r="51" spans="1:8" ht="17.25" customHeight="1" x14ac:dyDescent="0.3">
      <c r="A51" s="59"/>
      <c r="B51" s="54"/>
      <c r="C51" s="4"/>
      <c r="D51" s="4"/>
      <c r="E51" s="49"/>
      <c r="F51" s="49"/>
      <c r="G51" s="49"/>
      <c r="H51" s="49"/>
    </row>
    <row r="52" spans="1:8" ht="17.25" customHeight="1" x14ac:dyDescent="0.3">
      <c r="A52" s="59"/>
      <c r="B52" s="54"/>
      <c r="C52" s="4"/>
      <c r="D52" s="4"/>
      <c r="E52" s="49"/>
      <c r="F52" s="49"/>
      <c r="G52" s="49"/>
      <c r="H52" s="49"/>
    </row>
    <row r="53" spans="1:8" ht="17.25" customHeight="1" x14ac:dyDescent="0.3">
      <c r="A53" s="59"/>
      <c r="B53" s="54"/>
      <c r="C53" s="4"/>
      <c r="D53" s="4"/>
      <c r="E53" s="49"/>
      <c r="F53" s="49"/>
      <c r="G53" s="49"/>
      <c r="H53" s="49"/>
    </row>
    <row r="54" spans="1:8" ht="17.25" customHeight="1" x14ac:dyDescent="0.3">
      <c r="A54" s="59"/>
      <c r="B54" s="54"/>
      <c r="C54" s="4"/>
      <c r="D54" s="4"/>
      <c r="E54" s="49"/>
      <c r="F54" s="49"/>
      <c r="G54" s="49"/>
      <c r="H54" s="49"/>
    </row>
    <row r="55" spans="1:8" ht="17.25" customHeight="1" x14ac:dyDescent="0.3">
      <c r="A55" s="59"/>
      <c r="B55" s="54"/>
      <c r="C55" s="4"/>
      <c r="D55" s="4"/>
      <c r="E55" s="49"/>
      <c r="F55" s="49"/>
      <c r="G55" s="49"/>
      <c r="H55" s="49"/>
    </row>
    <row r="56" spans="1:8" ht="17.25" customHeight="1" x14ac:dyDescent="0.3">
      <c r="A56" s="59"/>
      <c r="B56" s="54"/>
      <c r="C56" s="4"/>
      <c r="D56" s="4"/>
      <c r="E56" s="49"/>
      <c r="F56" s="49"/>
      <c r="G56" s="49"/>
      <c r="H56" s="49"/>
    </row>
    <row r="57" spans="1:8" x14ac:dyDescent="0.3">
      <c r="A57" s="57"/>
    </row>
    <row r="58" spans="1:8" x14ac:dyDescent="0.3">
      <c r="A58" s="57"/>
    </row>
    <row r="59" spans="1:8" x14ac:dyDescent="0.3">
      <c r="A59" s="57"/>
    </row>
    <row r="60" spans="1:8" x14ac:dyDescent="0.3">
      <c r="A60" s="57"/>
    </row>
    <row r="61" spans="1:8" x14ac:dyDescent="0.3">
      <c r="A61" s="57"/>
    </row>
    <row r="62" spans="1:8" x14ac:dyDescent="0.3">
      <c r="A62" s="57"/>
    </row>
    <row r="63" spans="1:8" x14ac:dyDescent="0.3">
      <c r="A63" s="57"/>
    </row>
    <row r="64" spans="1:8" x14ac:dyDescent="0.3">
      <c r="A64" s="57"/>
    </row>
    <row r="65" spans="1:1" x14ac:dyDescent="0.3">
      <c r="A65" s="57"/>
    </row>
    <row r="66" spans="1:1" x14ac:dyDescent="0.3">
      <c r="A66" s="57"/>
    </row>
  </sheetData>
  <printOptions horizontalCentered="1"/>
  <pageMargins left="0.7" right="0.7" top="0.5" bottom="0.5" header="0.3" footer="0.3"/>
  <pageSetup scale="7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79998168889431442"/>
  </sheetPr>
  <dimension ref="A1:J63"/>
  <sheetViews>
    <sheetView view="pageBreakPreview" topLeftCell="A16" zoomScale="85" zoomScaleSheetLayoutView="85" workbookViewId="0">
      <selection activeCell="H24" sqref="H24"/>
    </sheetView>
  </sheetViews>
  <sheetFormatPr defaultColWidth="9.109375" defaultRowHeight="21" customHeight="1" x14ac:dyDescent="0.3"/>
  <cols>
    <col min="1" max="1" width="42.5546875" style="91" customWidth="1"/>
    <col min="2" max="7" width="10.88671875" style="100" customWidth="1"/>
    <col min="8" max="256" width="9.109375" style="91"/>
    <col min="257" max="257" width="42.5546875" style="91" customWidth="1"/>
    <col min="258" max="263" width="10.88671875" style="91" customWidth="1"/>
    <col min="264" max="512" width="9.109375" style="91"/>
    <col min="513" max="513" width="42.5546875" style="91" customWidth="1"/>
    <col min="514" max="519" width="10.88671875" style="91" customWidth="1"/>
    <col min="520" max="768" width="9.109375" style="91"/>
    <col min="769" max="769" width="42.5546875" style="91" customWidth="1"/>
    <col min="770" max="775" width="10.88671875" style="91" customWidth="1"/>
    <col min="776" max="1024" width="9.109375" style="91"/>
    <col min="1025" max="1025" width="42.5546875" style="91" customWidth="1"/>
    <col min="1026" max="1031" width="10.88671875" style="91" customWidth="1"/>
    <col min="1032" max="1280" width="9.109375" style="91"/>
    <col min="1281" max="1281" width="42.5546875" style="91" customWidth="1"/>
    <col min="1282" max="1287" width="10.88671875" style="91" customWidth="1"/>
    <col min="1288" max="1536" width="9.109375" style="91"/>
    <col min="1537" max="1537" width="42.5546875" style="91" customWidth="1"/>
    <col min="1538" max="1543" width="10.88671875" style="91" customWidth="1"/>
    <col min="1544" max="1792" width="9.109375" style="91"/>
    <col min="1793" max="1793" width="42.5546875" style="91" customWidth="1"/>
    <col min="1794" max="1799" width="10.88671875" style="91" customWidth="1"/>
    <col min="1800" max="2048" width="9.109375" style="91"/>
    <col min="2049" max="2049" width="42.5546875" style="91" customWidth="1"/>
    <col min="2050" max="2055" width="10.88671875" style="91" customWidth="1"/>
    <col min="2056" max="2304" width="9.109375" style="91"/>
    <col min="2305" max="2305" width="42.5546875" style="91" customWidth="1"/>
    <col min="2306" max="2311" width="10.88671875" style="91" customWidth="1"/>
    <col min="2312" max="2560" width="9.109375" style="91"/>
    <col min="2561" max="2561" width="42.5546875" style="91" customWidth="1"/>
    <col min="2562" max="2567" width="10.88671875" style="91" customWidth="1"/>
    <col min="2568" max="2816" width="9.109375" style="91"/>
    <col min="2817" max="2817" width="42.5546875" style="91" customWidth="1"/>
    <col min="2818" max="2823" width="10.88671875" style="91" customWidth="1"/>
    <col min="2824" max="3072" width="9.109375" style="91"/>
    <col min="3073" max="3073" width="42.5546875" style="91" customWidth="1"/>
    <col min="3074" max="3079" width="10.88671875" style="91" customWidth="1"/>
    <col min="3080" max="3328" width="9.109375" style="91"/>
    <col min="3329" max="3329" width="42.5546875" style="91" customWidth="1"/>
    <col min="3330" max="3335" width="10.88671875" style="91" customWidth="1"/>
    <col min="3336" max="3584" width="9.109375" style="91"/>
    <col min="3585" max="3585" width="42.5546875" style="91" customWidth="1"/>
    <col min="3586" max="3591" width="10.88671875" style="91" customWidth="1"/>
    <col min="3592" max="3840" width="9.109375" style="91"/>
    <col min="3841" max="3841" width="42.5546875" style="91" customWidth="1"/>
    <col min="3842" max="3847" width="10.88671875" style="91" customWidth="1"/>
    <col min="3848" max="4096" width="9.109375" style="91"/>
    <col min="4097" max="4097" width="42.5546875" style="91" customWidth="1"/>
    <col min="4098" max="4103" width="10.88671875" style="91" customWidth="1"/>
    <col min="4104" max="4352" width="9.109375" style="91"/>
    <col min="4353" max="4353" width="42.5546875" style="91" customWidth="1"/>
    <col min="4354" max="4359" width="10.88671875" style="91" customWidth="1"/>
    <col min="4360" max="4608" width="9.109375" style="91"/>
    <col min="4609" max="4609" width="42.5546875" style="91" customWidth="1"/>
    <col min="4610" max="4615" width="10.88671875" style="91" customWidth="1"/>
    <col min="4616" max="4864" width="9.109375" style="91"/>
    <col min="4865" max="4865" width="42.5546875" style="91" customWidth="1"/>
    <col min="4866" max="4871" width="10.88671875" style="91" customWidth="1"/>
    <col min="4872" max="5120" width="9.109375" style="91"/>
    <col min="5121" max="5121" width="42.5546875" style="91" customWidth="1"/>
    <col min="5122" max="5127" width="10.88671875" style="91" customWidth="1"/>
    <col min="5128" max="5376" width="9.109375" style="91"/>
    <col min="5377" max="5377" width="42.5546875" style="91" customWidth="1"/>
    <col min="5378" max="5383" width="10.88671875" style="91" customWidth="1"/>
    <col min="5384" max="5632" width="9.109375" style="91"/>
    <col min="5633" max="5633" width="42.5546875" style="91" customWidth="1"/>
    <col min="5634" max="5639" width="10.88671875" style="91" customWidth="1"/>
    <col min="5640" max="5888" width="9.109375" style="91"/>
    <col min="5889" max="5889" width="42.5546875" style="91" customWidth="1"/>
    <col min="5890" max="5895" width="10.88671875" style="91" customWidth="1"/>
    <col min="5896" max="6144" width="9.109375" style="91"/>
    <col min="6145" max="6145" width="42.5546875" style="91" customWidth="1"/>
    <col min="6146" max="6151" width="10.88671875" style="91" customWidth="1"/>
    <col min="6152" max="6400" width="9.109375" style="91"/>
    <col min="6401" max="6401" width="42.5546875" style="91" customWidth="1"/>
    <col min="6402" max="6407" width="10.88671875" style="91" customWidth="1"/>
    <col min="6408" max="6656" width="9.109375" style="91"/>
    <col min="6657" max="6657" width="42.5546875" style="91" customWidth="1"/>
    <col min="6658" max="6663" width="10.88671875" style="91" customWidth="1"/>
    <col min="6664" max="6912" width="9.109375" style="91"/>
    <col min="6913" max="6913" width="42.5546875" style="91" customWidth="1"/>
    <col min="6914" max="6919" width="10.88671875" style="91" customWidth="1"/>
    <col min="6920" max="7168" width="9.109375" style="91"/>
    <col min="7169" max="7169" width="42.5546875" style="91" customWidth="1"/>
    <col min="7170" max="7175" width="10.88671875" style="91" customWidth="1"/>
    <col min="7176" max="7424" width="9.109375" style="91"/>
    <col min="7425" max="7425" width="42.5546875" style="91" customWidth="1"/>
    <col min="7426" max="7431" width="10.88671875" style="91" customWidth="1"/>
    <col min="7432" max="7680" width="9.109375" style="91"/>
    <col min="7681" max="7681" width="42.5546875" style="91" customWidth="1"/>
    <col min="7682" max="7687" width="10.88671875" style="91" customWidth="1"/>
    <col min="7688" max="7936" width="9.109375" style="91"/>
    <col min="7937" max="7937" width="42.5546875" style="91" customWidth="1"/>
    <col min="7938" max="7943" width="10.88671875" style="91" customWidth="1"/>
    <col min="7944" max="8192" width="9.109375" style="91"/>
    <col min="8193" max="8193" width="42.5546875" style="91" customWidth="1"/>
    <col min="8194" max="8199" width="10.88671875" style="91" customWidth="1"/>
    <col min="8200" max="8448" width="9.109375" style="91"/>
    <col min="8449" max="8449" width="42.5546875" style="91" customWidth="1"/>
    <col min="8450" max="8455" width="10.88671875" style="91" customWidth="1"/>
    <col min="8456" max="8704" width="9.109375" style="91"/>
    <col min="8705" max="8705" width="42.5546875" style="91" customWidth="1"/>
    <col min="8706" max="8711" width="10.88671875" style="91" customWidth="1"/>
    <col min="8712" max="8960" width="9.109375" style="91"/>
    <col min="8961" max="8961" width="42.5546875" style="91" customWidth="1"/>
    <col min="8962" max="8967" width="10.88671875" style="91" customWidth="1"/>
    <col min="8968" max="9216" width="9.109375" style="91"/>
    <col min="9217" max="9217" width="42.5546875" style="91" customWidth="1"/>
    <col min="9218" max="9223" width="10.88671875" style="91" customWidth="1"/>
    <col min="9224" max="9472" width="9.109375" style="91"/>
    <col min="9473" max="9473" width="42.5546875" style="91" customWidth="1"/>
    <col min="9474" max="9479" width="10.88671875" style="91" customWidth="1"/>
    <col min="9480" max="9728" width="9.109375" style="91"/>
    <col min="9729" max="9729" width="42.5546875" style="91" customWidth="1"/>
    <col min="9730" max="9735" width="10.88671875" style="91" customWidth="1"/>
    <col min="9736" max="9984" width="9.109375" style="91"/>
    <col min="9985" max="9985" width="42.5546875" style="91" customWidth="1"/>
    <col min="9986" max="9991" width="10.88671875" style="91" customWidth="1"/>
    <col min="9992" max="10240" width="9.109375" style="91"/>
    <col min="10241" max="10241" width="42.5546875" style="91" customWidth="1"/>
    <col min="10242" max="10247" width="10.88671875" style="91" customWidth="1"/>
    <col min="10248" max="10496" width="9.109375" style="91"/>
    <col min="10497" max="10497" width="42.5546875" style="91" customWidth="1"/>
    <col min="10498" max="10503" width="10.88671875" style="91" customWidth="1"/>
    <col min="10504" max="10752" width="9.109375" style="91"/>
    <col min="10753" max="10753" width="42.5546875" style="91" customWidth="1"/>
    <col min="10754" max="10759" width="10.88671875" style="91" customWidth="1"/>
    <col min="10760" max="11008" width="9.109375" style="91"/>
    <col min="11009" max="11009" width="42.5546875" style="91" customWidth="1"/>
    <col min="11010" max="11015" width="10.88671875" style="91" customWidth="1"/>
    <col min="11016" max="11264" width="9.109375" style="91"/>
    <col min="11265" max="11265" width="42.5546875" style="91" customWidth="1"/>
    <col min="11266" max="11271" width="10.88671875" style="91" customWidth="1"/>
    <col min="11272" max="11520" width="9.109375" style="91"/>
    <col min="11521" max="11521" width="42.5546875" style="91" customWidth="1"/>
    <col min="11522" max="11527" width="10.88671875" style="91" customWidth="1"/>
    <col min="11528" max="11776" width="9.109375" style="91"/>
    <col min="11777" max="11777" width="42.5546875" style="91" customWidth="1"/>
    <col min="11778" max="11783" width="10.88671875" style="91" customWidth="1"/>
    <col min="11784" max="12032" width="9.109375" style="91"/>
    <col min="12033" max="12033" width="42.5546875" style="91" customWidth="1"/>
    <col min="12034" max="12039" width="10.88671875" style="91" customWidth="1"/>
    <col min="12040" max="12288" width="9.109375" style="91"/>
    <col min="12289" max="12289" width="42.5546875" style="91" customWidth="1"/>
    <col min="12290" max="12295" width="10.88671875" style="91" customWidth="1"/>
    <col min="12296" max="12544" width="9.109375" style="91"/>
    <col min="12545" max="12545" width="42.5546875" style="91" customWidth="1"/>
    <col min="12546" max="12551" width="10.88671875" style="91" customWidth="1"/>
    <col min="12552" max="12800" width="9.109375" style="91"/>
    <col min="12801" max="12801" width="42.5546875" style="91" customWidth="1"/>
    <col min="12802" max="12807" width="10.88671875" style="91" customWidth="1"/>
    <col min="12808" max="13056" width="9.109375" style="91"/>
    <col min="13057" max="13057" width="42.5546875" style="91" customWidth="1"/>
    <col min="13058" max="13063" width="10.88671875" style="91" customWidth="1"/>
    <col min="13064" max="13312" width="9.109375" style="91"/>
    <col min="13313" max="13313" width="42.5546875" style="91" customWidth="1"/>
    <col min="13314" max="13319" width="10.88671875" style="91" customWidth="1"/>
    <col min="13320" max="13568" width="9.109375" style="91"/>
    <col min="13569" max="13569" width="42.5546875" style="91" customWidth="1"/>
    <col min="13570" max="13575" width="10.88671875" style="91" customWidth="1"/>
    <col min="13576" max="13824" width="9.109375" style="91"/>
    <col min="13825" max="13825" width="42.5546875" style="91" customWidth="1"/>
    <col min="13826" max="13831" width="10.88671875" style="91" customWidth="1"/>
    <col min="13832" max="14080" width="9.109375" style="91"/>
    <col min="14081" max="14081" width="42.5546875" style="91" customWidth="1"/>
    <col min="14082" max="14087" width="10.88671875" style="91" customWidth="1"/>
    <col min="14088" max="14336" width="9.109375" style="91"/>
    <col min="14337" max="14337" width="42.5546875" style="91" customWidth="1"/>
    <col min="14338" max="14343" width="10.88671875" style="91" customWidth="1"/>
    <col min="14344" max="14592" width="9.109375" style="91"/>
    <col min="14593" max="14593" width="42.5546875" style="91" customWidth="1"/>
    <col min="14594" max="14599" width="10.88671875" style="91" customWidth="1"/>
    <col min="14600" max="14848" width="9.109375" style="91"/>
    <col min="14849" max="14849" width="42.5546875" style="91" customWidth="1"/>
    <col min="14850" max="14855" width="10.88671875" style="91" customWidth="1"/>
    <col min="14856" max="15104" width="9.109375" style="91"/>
    <col min="15105" max="15105" width="42.5546875" style="91" customWidth="1"/>
    <col min="15106" max="15111" width="10.88671875" style="91" customWidth="1"/>
    <col min="15112" max="15360" width="9.109375" style="91"/>
    <col min="15361" max="15361" width="42.5546875" style="91" customWidth="1"/>
    <col min="15362" max="15367" width="10.88671875" style="91" customWidth="1"/>
    <col min="15368" max="15616" width="9.109375" style="91"/>
    <col min="15617" max="15617" width="42.5546875" style="91" customWidth="1"/>
    <col min="15618" max="15623" width="10.88671875" style="91" customWidth="1"/>
    <col min="15624" max="15872" width="9.109375" style="91"/>
    <col min="15873" max="15873" width="42.5546875" style="91" customWidth="1"/>
    <col min="15874" max="15879" width="10.88671875" style="91" customWidth="1"/>
    <col min="15880" max="16128" width="9.109375" style="91"/>
    <col min="16129" max="16129" width="42.5546875" style="91" customWidth="1"/>
    <col min="16130" max="16135" width="10.88671875" style="91" customWidth="1"/>
    <col min="16136" max="16384" width="9.109375" style="91"/>
  </cols>
  <sheetData>
    <row r="1" spans="1:10" s="1" customFormat="1" ht="20.25" customHeight="1" x14ac:dyDescent="0.35">
      <c r="A1" s="48" t="s">
        <v>268</v>
      </c>
      <c r="B1" s="18"/>
      <c r="C1" s="18"/>
      <c r="D1" s="78"/>
      <c r="E1" s="78"/>
      <c r="F1" s="78"/>
      <c r="G1" s="78"/>
    </row>
    <row r="2" spans="1:10" s="1" customFormat="1" ht="20.25" customHeight="1" x14ac:dyDescent="0.35">
      <c r="A2" s="20" t="s">
        <v>269</v>
      </c>
      <c r="B2" s="18"/>
      <c r="C2" s="18"/>
      <c r="D2" s="21"/>
      <c r="E2" s="21"/>
      <c r="F2" s="21"/>
      <c r="G2" s="21"/>
    </row>
    <row r="4" spans="1:10" ht="21" customHeight="1" x14ac:dyDescent="0.3">
      <c r="A4" s="193" t="s">
        <v>270</v>
      </c>
      <c r="B4" s="533" t="s">
        <v>271</v>
      </c>
      <c r="C4" s="533"/>
      <c r="D4" s="533"/>
      <c r="E4" s="533"/>
      <c r="F4" s="533"/>
      <c r="G4" s="533"/>
    </row>
    <row r="5" spans="1:10" ht="21" customHeight="1" x14ac:dyDescent="0.3">
      <c r="A5" s="194" t="s">
        <v>272</v>
      </c>
      <c r="B5" s="195">
        <v>2019</v>
      </c>
      <c r="C5" s="195">
        <v>2020</v>
      </c>
      <c r="D5" s="195">
        <v>2021</v>
      </c>
      <c r="E5" s="195">
        <v>2022</v>
      </c>
      <c r="F5" s="195">
        <v>2023</v>
      </c>
      <c r="G5" s="195">
        <v>2024</v>
      </c>
    </row>
    <row r="6" spans="1:10" ht="8.25" customHeight="1" x14ac:dyDescent="0.35">
      <c r="A6" s="223"/>
      <c r="B6" s="224"/>
      <c r="C6" s="224"/>
      <c r="D6" s="224"/>
      <c r="E6" s="224"/>
      <c r="F6" s="224"/>
      <c r="G6" s="224"/>
    </row>
    <row r="7" spans="1:10" ht="21" customHeight="1" x14ac:dyDescent="0.3">
      <c r="A7" s="225" t="s">
        <v>273</v>
      </c>
      <c r="B7" s="226">
        <f t="shared" ref="B7:G7" si="0">SUM(B8:B12)</f>
        <v>2613</v>
      </c>
      <c r="C7" s="226">
        <f t="shared" si="0"/>
        <v>3464</v>
      </c>
      <c r="D7" s="226">
        <f t="shared" si="0"/>
        <v>2679</v>
      </c>
      <c r="E7" s="226">
        <f t="shared" si="0"/>
        <v>2608</v>
      </c>
      <c r="F7" s="226">
        <f t="shared" si="0"/>
        <v>2322</v>
      </c>
      <c r="G7" s="226">
        <f t="shared" si="0"/>
        <v>2576</v>
      </c>
    </row>
    <row r="8" spans="1:10" ht="21" customHeight="1" x14ac:dyDescent="0.3">
      <c r="A8" s="33" t="s">
        <v>26</v>
      </c>
      <c r="B8" s="227">
        <v>1864</v>
      </c>
      <c r="C8" s="227">
        <v>2466</v>
      </c>
      <c r="D8" s="227">
        <v>1927</v>
      </c>
      <c r="E8" s="227">
        <v>1876</v>
      </c>
      <c r="F8" s="227">
        <v>1654</v>
      </c>
      <c r="G8" s="227">
        <v>1983</v>
      </c>
    </row>
    <row r="9" spans="1:10" ht="21" customHeight="1" x14ac:dyDescent="0.3">
      <c r="A9" s="33" t="s">
        <v>30</v>
      </c>
      <c r="B9" s="227">
        <v>340</v>
      </c>
      <c r="C9" s="227">
        <v>433</v>
      </c>
      <c r="D9" s="227">
        <v>328</v>
      </c>
      <c r="E9" s="227">
        <v>338</v>
      </c>
      <c r="F9" s="227">
        <v>277</v>
      </c>
      <c r="G9" s="227">
        <v>252</v>
      </c>
    </row>
    <row r="10" spans="1:10" ht="21" customHeight="1" x14ac:dyDescent="0.3">
      <c r="A10" s="33" t="s">
        <v>31</v>
      </c>
      <c r="B10" s="227">
        <v>244</v>
      </c>
      <c r="C10" s="227">
        <v>414</v>
      </c>
      <c r="D10" s="227">
        <v>306</v>
      </c>
      <c r="E10" s="227">
        <v>254</v>
      </c>
      <c r="F10" s="227">
        <v>254</v>
      </c>
      <c r="G10" s="227">
        <v>213</v>
      </c>
    </row>
    <row r="11" spans="1:10" ht="21" customHeight="1" x14ac:dyDescent="0.3">
      <c r="A11" s="33" t="s">
        <v>32</v>
      </c>
      <c r="B11" s="227">
        <v>55</v>
      </c>
      <c r="C11" s="227">
        <v>106</v>
      </c>
      <c r="D11" s="227">
        <v>102</v>
      </c>
      <c r="E11" s="227">
        <v>81</v>
      </c>
      <c r="F11" s="227">
        <v>43</v>
      </c>
      <c r="G11" s="227">
        <v>42</v>
      </c>
    </row>
    <row r="12" spans="1:10" ht="21" customHeight="1" x14ac:dyDescent="0.3">
      <c r="A12" s="33" t="s">
        <v>274</v>
      </c>
      <c r="B12" s="227">
        <v>110</v>
      </c>
      <c r="C12" s="227">
        <v>45</v>
      </c>
      <c r="D12" s="227">
        <v>16</v>
      </c>
      <c r="E12" s="227">
        <v>59</v>
      </c>
      <c r="F12" s="227">
        <v>94</v>
      </c>
      <c r="G12" s="227">
        <v>86</v>
      </c>
    </row>
    <row r="13" spans="1:10" ht="21" customHeight="1" x14ac:dyDescent="0.35">
      <c r="A13" s="228"/>
      <c r="B13" s="161"/>
      <c r="C13" s="161"/>
      <c r="D13" s="161"/>
      <c r="E13" s="161"/>
      <c r="F13" s="161"/>
      <c r="G13" s="161"/>
    </row>
    <row r="14" spans="1:10" ht="21" customHeight="1" x14ac:dyDescent="0.3">
      <c r="A14" s="225" t="s">
        <v>275</v>
      </c>
      <c r="B14" s="226" t="s">
        <v>354</v>
      </c>
      <c r="C14" s="226">
        <f>SUM(C15:C19)</f>
        <v>129</v>
      </c>
      <c r="D14" s="226">
        <f>SUM(D15:D19)</f>
        <v>69</v>
      </c>
      <c r="E14" s="226">
        <f>SUM(E15:E19)</f>
        <v>156</v>
      </c>
      <c r="F14" s="226">
        <f>SUM(F15:F19)</f>
        <v>118</v>
      </c>
      <c r="G14" s="226">
        <f t="shared" ref="G14" si="1">SUM(G15:G19)</f>
        <v>91</v>
      </c>
      <c r="J14" s="229"/>
    </row>
    <row r="15" spans="1:10" ht="21" customHeight="1" x14ac:dyDescent="0.3">
      <c r="A15" s="33" t="s">
        <v>26</v>
      </c>
      <c r="B15" s="227">
        <v>98</v>
      </c>
      <c r="C15" s="227">
        <v>96</v>
      </c>
      <c r="D15" s="227">
        <v>49</v>
      </c>
      <c r="E15" s="227">
        <v>110</v>
      </c>
      <c r="F15" s="227">
        <v>81</v>
      </c>
      <c r="G15" s="227">
        <v>67</v>
      </c>
    </row>
    <row r="16" spans="1:10" ht="21" customHeight="1" x14ac:dyDescent="0.3">
      <c r="A16" s="33" t="s">
        <v>30</v>
      </c>
      <c r="B16" s="227">
        <v>37</v>
      </c>
      <c r="C16" s="227">
        <v>33</v>
      </c>
      <c r="D16" s="227">
        <v>20</v>
      </c>
      <c r="E16" s="227">
        <v>46</v>
      </c>
      <c r="F16" s="227">
        <v>34</v>
      </c>
      <c r="G16" s="227">
        <v>21</v>
      </c>
    </row>
    <row r="17" spans="1:7" ht="21" customHeight="1" x14ac:dyDescent="0.3">
      <c r="A17" s="33" t="s">
        <v>31</v>
      </c>
      <c r="B17" s="227">
        <v>0</v>
      </c>
      <c r="C17" s="227">
        <v>0</v>
      </c>
      <c r="D17" s="227">
        <v>0</v>
      </c>
      <c r="E17" s="227">
        <v>0</v>
      </c>
      <c r="F17" s="227">
        <v>3</v>
      </c>
      <c r="G17" s="227">
        <v>3</v>
      </c>
    </row>
    <row r="18" spans="1:7" ht="21" customHeight="1" x14ac:dyDescent="0.3">
      <c r="A18" s="33" t="s">
        <v>32</v>
      </c>
      <c r="B18" s="227">
        <v>0</v>
      </c>
      <c r="C18" s="227">
        <v>0</v>
      </c>
      <c r="D18" s="227">
        <v>0</v>
      </c>
      <c r="E18" s="227">
        <v>0</v>
      </c>
      <c r="F18" s="227">
        <v>0</v>
      </c>
      <c r="G18" s="227">
        <v>0</v>
      </c>
    </row>
    <row r="19" spans="1:7" ht="21" customHeight="1" x14ac:dyDescent="0.3">
      <c r="A19" s="33" t="s">
        <v>274</v>
      </c>
      <c r="B19" s="227">
        <v>0</v>
      </c>
      <c r="C19" s="227">
        <v>0</v>
      </c>
      <c r="D19" s="227">
        <v>0</v>
      </c>
      <c r="E19" s="227">
        <v>0</v>
      </c>
      <c r="F19" s="227">
        <v>0</v>
      </c>
      <c r="G19" s="227">
        <v>0</v>
      </c>
    </row>
    <row r="20" spans="1:7" ht="21" customHeight="1" x14ac:dyDescent="0.35">
      <c r="A20" s="160"/>
      <c r="B20" s="165"/>
      <c r="C20" s="165"/>
      <c r="D20" s="165"/>
      <c r="E20" s="165"/>
      <c r="F20" s="165"/>
      <c r="G20" s="165"/>
    </row>
    <row r="21" spans="1:7" ht="21" customHeight="1" x14ac:dyDescent="0.3">
      <c r="A21" s="225" t="s">
        <v>276</v>
      </c>
      <c r="B21" s="226">
        <f t="shared" ref="B21:G21" si="2">SUM(B22:B26)</f>
        <v>83</v>
      </c>
      <c r="C21" s="226">
        <f t="shared" si="2"/>
        <v>71</v>
      </c>
      <c r="D21" s="226">
        <f t="shared" si="2"/>
        <v>35</v>
      </c>
      <c r="E21" s="226">
        <f t="shared" si="2"/>
        <v>60</v>
      </c>
      <c r="F21" s="226">
        <f t="shared" si="2"/>
        <v>78</v>
      </c>
      <c r="G21" s="226">
        <f t="shared" si="2"/>
        <v>66</v>
      </c>
    </row>
    <row r="22" spans="1:7" ht="21" customHeight="1" x14ac:dyDescent="0.3">
      <c r="A22" s="33" t="s">
        <v>26</v>
      </c>
      <c r="B22" s="227">
        <v>9</v>
      </c>
      <c r="C22" s="227">
        <v>4</v>
      </c>
      <c r="D22" s="227">
        <v>9</v>
      </c>
      <c r="E22" s="227">
        <v>9</v>
      </c>
      <c r="F22" s="227">
        <v>8</v>
      </c>
      <c r="G22" s="227">
        <v>10</v>
      </c>
    </row>
    <row r="23" spans="1:7" ht="21" customHeight="1" x14ac:dyDescent="0.3">
      <c r="A23" s="33" t="s">
        <v>30</v>
      </c>
      <c r="B23" s="227">
        <v>15</v>
      </c>
      <c r="C23" s="227">
        <v>11</v>
      </c>
      <c r="D23" s="227">
        <v>6</v>
      </c>
      <c r="E23" s="227">
        <v>11</v>
      </c>
      <c r="F23" s="227">
        <v>4</v>
      </c>
      <c r="G23" s="227">
        <v>8</v>
      </c>
    </row>
    <row r="24" spans="1:7" ht="21" customHeight="1" x14ac:dyDescent="0.3">
      <c r="A24" s="33" t="s">
        <v>31</v>
      </c>
      <c r="B24" s="227">
        <v>20</v>
      </c>
      <c r="C24" s="227">
        <v>28</v>
      </c>
      <c r="D24" s="227">
        <v>15</v>
      </c>
      <c r="E24" s="227">
        <v>23</v>
      </c>
      <c r="F24" s="227">
        <v>28</v>
      </c>
      <c r="G24" s="227">
        <v>16</v>
      </c>
    </row>
    <row r="25" spans="1:7" ht="21" customHeight="1" x14ac:dyDescent="0.3">
      <c r="A25" s="33" t="s">
        <v>32</v>
      </c>
      <c r="B25" s="227">
        <v>15</v>
      </c>
      <c r="C25" s="227">
        <v>10</v>
      </c>
      <c r="D25" s="227">
        <v>5</v>
      </c>
      <c r="E25" s="227">
        <v>7</v>
      </c>
      <c r="F25" s="227">
        <v>9</v>
      </c>
      <c r="G25" s="227">
        <v>6</v>
      </c>
    </row>
    <row r="26" spans="1:7" ht="21" customHeight="1" x14ac:dyDescent="0.3">
      <c r="A26" s="33" t="s">
        <v>274</v>
      </c>
      <c r="B26" s="227">
        <v>24</v>
      </c>
      <c r="C26" s="227">
        <v>18</v>
      </c>
      <c r="D26" s="227">
        <v>0</v>
      </c>
      <c r="E26" s="227">
        <v>10</v>
      </c>
      <c r="F26" s="227">
        <v>29</v>
      </c>
      <c r="G26" s="227">
        <v>26</v>
      </c>
    </row>
    <row r="27" spans="1:7" ht="8.25" customHeight="1" x14ac:dyDescent="0.35">
      <c r="A27" s="228"/>
      <c r="B27" s="161"/>
      <c r="C27" s="161"/>
      <c r="D27" s="161"/>
      <c r="E27" s="161"/>
      <c r="F27" s="161"/>
      <c r="G27" s="161"/>
    </row>
    <row r="28" spans="1:7" ht="8.25" customHeight="1" x14ac:dyDescent="0.35">
      <c r="A28" s="230"/>
      <c r="B28" s="231"/>
      <c r="C28" s="231"/>
      <c r="D28" s="231"/>
      <c r="E28" s="231"/>
      <c r="F28" s="231"/>
      <c r="G28" s="231"/>
    </row>
    <row r="29" spans="1:7" ht="21" customHeight="1" x14ac:dyDescent="0.3">
      <c r="A29" s="225" t="s">
        <v>34</v>
      </c>
      <c r="B29" s="226">
        <f t="shared" ref="B29:G29" si="3">SUM(B30:B34)</f>
        <v>2831</v>
      </c>
      <c r="C29" s="226">
        <f t="shared" si="3"/>
        <v>3664</v>
      </c>
      <c r="D29" s="226">
        <f t="shared" si="3"/>
        <v>2783</v>
      </c>
      <c r="E29" s="226">
        <f t="shared" si="3"/>
        <v>2824</v>
      </c>
      <c r="F29" s="226">
        <f t="shared" si="3"/>
        <v>2518</v>
      </c>
      <c r="G29" s="226">
        <f t="shared" si="3"/>
        <v>2733</v>
      </c>
    </row>
    <row r="30" spans="1:7" ht="21" customHeight="1" x14ac:dyDescent="0.3">
      <c r="A30" s="33" t="s">
        <v>26</v>
      </c>
      <c r="B30" s="227">
        <f t="shared" ref="B30" si="4">SUM(B22,B15,B8)</f>
        <v>1971</v>
      </c>
      <c r="C30" s="227">
        <f t="shared" ref="C30:D30" si="5">SUM(C8+C15+C22)</f>
        <v>2566</v>
      </c>
      <c r="D30" s="227">
        <f t="shared" si="5"/>
        <v>1985</v>
      </c>
      <c r="E30" s="227">
        <f t="shared" ref="E30:G34" si="6">SUM(E8+E15+E22)</f>
        <v>1995</v>
      </c>
      <c r="F30" s="227">
        <f t="shared" si="6"/>
        <v>1743</v>
      </c>
      <c r="G30" s="227">
        <f t="shared" si="6"/>
        <v>2060</v>
      </c>
    </row>
    <row r="31" spans="1:7" ht="21" customHeight="1" x14ac:dyDescent="0.3">
      <c r="A31" s="33" t="s">
        <v>30</v>
      </c>
      <c r="B31" s="227">
        <f t="shared" ref="B31" si="7">SUM(B23,B16,B9)</f>
        <v>392</v>
      </c>
      <c r="C31" s="227">
        <f t="shared" ref="C31:D31" si="8">SUM(C9+C16+C23)</f>
        <v>477</v>
      </c>
      <c r="D31" s="227">
        <f t="shared" si="8"/>
        <v>354</v>
      </c>
      <c r="E31" s="227">
        <f t="shared" ref="E31:F31" si="9">SUM(E9+E16+E23)</f>
        <v>395</v>
      </c>
      <c r="F31" s="227">
        <f t="shared" si="9"/>
        <v>315</v>
      </c>
      <c r="G31" s="227">
        <f t="shared" si="6"/>
        <v>281</v>
      </c>
    </row>
    <row r="32" spans="1:7" ht="21" customHeight="1" x14ac:dyDescent="0.3">
      <c r="A32" s="33" t="s">
        <v>31</v>
      </c>
      <c r="B32" s="227">
        <f t="shared" ref="B32" si="10">SUM(B24,B17,B10)</f>
        <v>264</v>
      </c>
      <c r="C32" s="227">
        <f t="shared" ref="C32:D32" si="11">SUM(C10+C17+C24)</f>
        <v>442</v>
      </c>
      <c r="D32" s="227">
        <f t="shared" si="11"/>
        <v>321</v>
      </c>
      <c r="E32" s="227">
        <f t="shared" ref="E32:F32" si="12">SUM(E10+E17+E24)</f>
        <v>277</v>
      </c>
      <c r="F32" s="227">
        <f t="shared" si="12"/>
        <v>285</v>
      </c>
      <c r="G32" s="227">
        <f t="shared" si="6"/>
        <v>232</v>
      </c>
    </row>
    <row r="33" spans="1:7" ht="21" customHeight="1" x14ac:dyDescent="0.3">
      <c r="A33" s="33" t="s">
        <v>32</v>
      </c>
      <c r="B33" s="227">
        <f t="shared" ref="B33" si="13">SUM(B25,B18,B11)</f>
        <v>70</v>
      </c>
      <c r="C33" s="227">
        <f t="shared" ref="C33:D33" si="14">SUM(C11+C18+C25)</f>
        <v>116</v>
      </c>
      <c r="D33" s="227">
        <f t="shared" si="14"/>
        <v>107</v>
      </c>
      <c r="E33" s="227">
        <f t="shared" ref="E33:F33" si="15">SUM(E11+E18+E25)</f>
        <v>88</v>
      </c>
      <c r="F33" s="227">
        <f t="shared" si="15"/>
        <v>52</v>
      </c>
      <c r="G33" s="227">
        <f t="shared" si="6"/>
        <v>48</v>
      </c>
    </row>
    <row r="34" spans="1:7" ht="21" customHeight="1" x14ac:dyDescent="0.3">
      <c r="A34" s="33" t="s">
        <v>274</v>
      </c>
      <c r="B34" s="227">
        <f t="shared" ref="B34" si="16">SUM(B26,B19,B12)</f>
        <v>134</v>
      </c>
      <c r="C34" s="227">
        <f t="shared" ref="C34:D34" si="17">SUM(C12+C19+C26)</f>
        <v>63</v>
      </c>
      <c r="D34" s="227">
        <f t="shared" si="17"/>
        <v>16</v>
      </c>
      <c r="E34" s="227">
        <f t="shared" ref="E34:F34" si="18">SUM(E12+E19+E26)</f>
        <v>69</v>
      </c>
      <c r="F34" s="227">
        <f t="shared" si="18"/>
        <v>123</v>
      </c>
      <c r="G34" s="227">
        <f t="shared" si="6"/>
        <v>112</v>
      </c>
    </row>
    <row r="35" spans="1:7" s="89" customFormat="1" ht="8.25" customHeight="1" x14ac:dyDescent="0.3">
      <c r="A35" s="232"/>
      <c r="B35" s="233"/>
      <c r="C35" s="233"/>
      <c r="D35" s="233"/>
      <c r="E35" s="233"/>
      <c r="F35" s="233"/>
      <c r="G35" s="233"/>
    </row>
    <row r="36" spans="1:7" ht="21" customHeight="1" x14ac:dyDescent="0.3">
      <c r="A36" s="147"/>
      <c r="B36" s="129"/>
      <c r="C36" s="129"/>
      <c r="D36" s="129"/>
      <c r="E36" s="129"/>
      <c r="F36" s="129"/>
      <c r="G36" s="129"/>
    </row>
    <row r="37" spans="1:7" ht="21" customHeight="1" x14ac:dyDescent="0.3">
      <c r="A37" s="147"/>
      <c r="B37" s="91"/>
      <c r="C37" s="91"/>
      <c r="D37" s="91"/>
      <c r="E37" s="91"/>
      <c r="F37" s="234"/>
      <c r="G37" s="234" t="s">
        <v>277</v>
      </c>
    </row>
    <row r="38" spans="1:7" ht="21" customHeight="1" x14ac:dyDescent="0.3">
      <c r="A38" s="147"/>
      <c r="B38" s="130"/>
      <c r="C38" s="130"/>
      <c r="D38" s="130"/>
      <c r="E38" s="130"/>
      <c r="F38" s="235"/>
      <c r="G38" s="235" t="s">
        <v>278</v>
      </c>
    </row>
    <row r="39" spans="1:7" s="100" customFormat="1" ht="21" customHeight="1" x14ac:dyDescent="0.3">
      <c r="A39" s="148"/>
    </row>
    <row r="61" spans="2:7" ht="21" customHeight="1" x14ac:dyDescent="0.3">
      <c r="B61" s="236"/>
      <c r="C61" s="236"/>
      <c r="F61" s="236"/>
      <c r="G61" s="236"/>
    </row>
    <row r="62" spans="2:7" ht="21" customHeight="1" x14ac:dyDescent="0.3">
      <c r="B62" s="236"/>
      <c r="C62" s="236"/>
      <c r="F62" s="236"/>
      <c r="G62" s="236"/>
    </row>
    <row r="63" spans="2:7" ht="21" customHeight="1" x14ac:dyDescent="0.3">
      <c r="F63" s="236"/>
      <c r="G63" s="236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70" firstPageNumber="71" orientation="portrait" useFirstPageNumber="1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0.79998168889431442"/>
  </sheetPr>
  <dimension ref="A1:L83"/>
  <sheetViews>
    <sheetView view="pageBreakPreview" zoomScale="70" zoomScaleSheetLayoutView="70" workbookViewId="0">
      <selection activeCell="F84" sqref="F84"/>
    </sheetView>
  </sheetViews>
  <sheetFormatPr defaultColWidth="9.109375" defaultRowHeight="15.6" x14ac:dyDescent="0.3"/>
  <cols>
    <col min="1" max="1" width="43.33203125" style="91" customWidth="1"/>
    <col min="2" max="8" width="12.33203125" style="100" customWidth="1"/>
    <col min="9" max="256" width="9.109375" style="91"/>
    <col min="257" max="257" width="43.33203125" style="91" customWidth="1"/>
    <col min="258" max="264" width="12.33203125" style="91" customWidth="1"/>
    <col min="265" max="512" width="9.109375" style="91"/>
    <col min="513" max="513" width="43.33203125" style="91" customWidth="1"/>
    <col min="514" max="520" width="12.33203125" style="91" customWidth="1"/>
    <col min="521" max="768" width="9.109375" style="91"/>
    <col min="769" max="769" width="43.33203125" style="91" customWidth="1"/>
    <col min="770" max="776" width="12.33203125" style="91" customWidth="1"/>
    <col min="777" max="1024" width="9.109375" style="91"/>
    <col min="1025" max="1025" width="43.33203125" style="91" customWidth="1"/>
    <col min="1026" max="1032" width="12.33203125" style="91" customWidth="1"/>
    <col min="1033" max="1280" width="9.109375" style="91"/>
    <col min="1281" max="1281" width="43.33203125" style="91" customWidth="1"/>
    <col min="1282" max="1288" width="12.33203125" style="91" customWidth="1"/>
    <col min="1289" max="1536" width="9.109375" style="91"/>
    <col min="1537" max="1537" width="43.33203125" style="91" customWidth="1"/>
    <col min="1538" max="1544" width="12.33203125" style="91" customWidth="1"/>
    <col min="1545" max="1792" width="9.109375" style="91"/>
    <col min="1793" max="1793" width="43.33203125" style="91" customWidth="1"/>
    <col min="1794" max="1800" width="12.33203125" style="91" customWidth="1"/>
    <col min="1801" max="2048" width="9.109375" style="91"/>
    <col min="2049" max="2049" width="43.33203125" style="91" customWidth="1"/>
    <col min="2050" max="2056" width="12.33203125" style="91" customWidth="1"/>
    <col min="2057" max="2304" width="9.109375" style="91"/>
    <col min="2305" max="2305" width="43.33203125" style="91" customWidth="1"/>
    <col min="2306" max="2312" width="12.33203125" style="91" customWidth="1"/>
    <col min="2313" max="2560" width="9.109375" style="91"/>
    <col min="2561" max="2561" width="43.33203125" style="91" customWidth="1"/>
    <col min="2562" max="2568" width="12.33203125" style="91" customWidth="1"/>
    <col min="2569" max="2816" width="9.109375" style="91"/>
    <col min="2817" max="2817" width="43.33203125" style="91" customWidth="1"/>
    <col min="2818" max="2824" width="12.33203125" style="91" customWidth="1"/>
    <col min="2825" max="3072" width="9.109375" style="91"/>
    <col min="3073" max="3073" width="43.33203125" style="91" customWidth="1"/>
    <col min="3074" max="3080" width="12.33203125" style="91" customWidth="1"/>
    <col min="3081" max="3328" width="9.109375" style="91"/>
    <col min="3329" max="3329" width="43.33203125" style="91" customWidth="1"/>
    <col min="3330" max="3336" width="12.33203125" style="91" customWidth="1"/>
    <col min="3337" max="3584" width="9.109375" style="91"/>
    <col min="3585" max="3585" width="43.33203125" style="91" customWidth="1"/>
    <col min="3586" max="3592" width="12.33203125" style="91" customWidth="1"/>
    <col min="3593" max="3840" width="9.109375" style="91"/>
    <col min="3841" max="3841" width="43.33203125" style="91" customWidth="1"/>
    <col min="3842" max="3848" width="12.33203125" style="91" customWidth="1"/>
    <col min="3849" max="4096" width="9.109375" style="91"/>
    <col min="4097" max="4097" width="43.33203125" style="91" customWidth="1"/>
    <col min="4098" max="4104" width="12.33203125" style="91" customWidth="1"/>
    <col min="4105" max="4352" width="9.109375" style="91"/>
    <col min="4353" max="4353" width="43.33203125" style="91" customWidth="1"/>
    <col min="4354" max="4360" width="12.33203125" style="91" customWidth="1"/>
    <col min="4361" max="4608" width="9.109375" style="91"/>
    <col min="4609" max="4609" width="43.33203125" style="91" customWidth="1"/>
    <col min="4610" max="4616" width="12.33203125" style="91" customWidth="1"/>
    <col min="4617" max="4864" width="9.109375" style="91"/>
    <col min="4865" max="4865" width="43.33203125" style="91" customWidth="1"/>
    <col min="4866" max="4872" width="12.33203125" style="91" customWidth="1"/>
    <col min="4873" max="5120" width="9.109375" style="91"/>
    <col min="5121" max="5121" width="43.33203125" style="91" customWidth="1"/>
    <col min="5122" max="5128" width="12.33203125" style="91" customWidth="1"/>
    <col min="5129" max="5376" width="9.109375" style="91"/>
    <col min="5377" max="5377" width="43.33203125" style="91" customWidth="1"/>
    <col min="5378" max="5384" width="12.33203125" style="91" customWidth="1"/>
    <col min="5385" max="5632" width="9.109375" style="91"/>
    <col min="5633" max="5633" width="43.33203125" style="91" customWidth="1"/>
    <col min="5634" max="5640" width="12.33203125" style="91" customWidth="1"/>
    <col min="5641" max="5888" width="9.109375" style="91"/>
    <col min="5889" max="5889" width="43.33203125" style="91" customWidth="1"/>
    <col min="5890" max="5896" width="12.33203125" style="91" customWidth="1"/>
    <col min="5897" max="6144" width="9.109375" style="91"/>
    <col min="6145" max="6145" width="43.33203125" style="91" customWidth="1"/>
    <col min="6146" max="6152" width="12.33203125" style="91" customWidth="1"/>
    <col min="6153" max="6400" width="9.109375" style="91"/>
    <col min="6401" max="6401" width="43.33203125" style="91" customWidth="1"/>
    <col min="6402" max="6408" width="12.33203125" style="91" customWidth="1"/>
    <col min="6409" max="6656" width="9.109375" style="91"/>
    <col min="6657" max="6657" width="43.33203125" style="91" customWidth="1"/>
    <col min="6658" max="6664" width="12.33203125" style="91" customWidth="1"/>
    <col min="6665" max="6912" width="9.109375" style="91"/>
    <col min="6913" max="6913" width="43.33203125" style="91" customWidth="1"/>
    <col min="6914" max="6920" width="12.33203125" style="91" customWidth="1"/>
    <col min="6921" max="7168" width="9.109375" style="91"/>
    <col min="7169" max="7169" width="43.33203125" style="91" customWidth="1"/>
    <col min="7170" max="7176" width="12.33203125" style="91" customWidth="1"/>
    <col min="7177" max="7424" width="9.109375" style="91"/>
    <col min="7425" max="7425" width="43.33203125" style="91" customWidth="1"/>
    <col min="7426" max="7432" width="12.33203125" style="91" customWidth="1"/>
    <col min="7433" max="7680" width="9.109375" style="91"/>
    <col min="7681" max="7681" width="43.33203125" style="91" customWidth="1"/>
    <col min="7682" max="7688" width="12.33203125" style="91" customWidth="1"/>
    <col min="7689" max="7936" width="9.109375" style="91"/>
    <col min="7937" max="7937" width="43.33203125" style="91" customWidth="1"/>
    <col min="7938" max="7944" width="12.33203125" style="91" customWidth="1"/>
    <col min="7945" max="8192" width="9.109375" style="91"/>
    <col min="8193" max="8193" width="43.33203125" style="91" customWidth="1"/>
    <col min="8194" max="8200" width="12.33203125" style="91" customWidth="1"/>
    <col min="8201" max="8448" width="9.109375" style="91"/>
    <col min="8449" max="8449" width="43.33203125" style="91" customWidth="1"/>
    <col min="8450" max="8456" width="12.33203125" style="91" customWidth="1"/>
    <col min="8457" max="8704" width="9.109375" style="91"/>
    <col min="8705" max="8705" width="43.33203125" style="91" customWidth="1"/>
    <col min="8706" max="8712" width="12.33203125" style="91" customWidth="1"/>
    <col min="8713" max="8960" width="9.109375" style="91"/>
    <col min="8961" max="8961" width="43.33203125" style="91" customWidth="1"/>
    <col min="8962" max="8968" width="12.33203125" style="91" customWidth="1"/>
    <col min="8969" max="9216" width="9.109375" style="91"/>
    <col min="9217" max="9217" width="43.33203125" style="91" customWidth="1"/>
    <col min="9218" max="9224" width="12.33203125" style="91" customWidth="1"/>
    <col min="9225" max="9472" width="9.109375" style="91"/>
    <col min="9473" max="9473" width="43.33203125" style="91" customWidth="1"/>
    <col min="9474" max="9480" width="12.33203125" style="91" customWidth="1"/>
    <col min="9481" max="9728" width="9.109375" style="91"/>
    <col min="9729" max="9729" width="43.33203125" style="91" customWidth="1"/>
    <col min="9730" max="9736" width="12.33203125" style="91" customWidth="1"/>
    <col min="9737" max="9984" width="9.109375" style="91"/>
    <col min="9985" max="9985" width="43.33203125" style="91" customWidth="1"/>
    <col min="9986" max="9992" width="12.33203125" style="91" customWidth="1"/>
    <col min="9993" max="10240" width="9.109375" style="91"/>
    <col min="10241" max="10241" width="43.33203125" style="91" customWidth="1"/>
    <col min="10242" max="10248" width="12.33203125" style="91" customWidth="1"/>
    <col min="10249" max="10496" width="9.109375" style="91"/>
    <col min="10497" max="10497" width="43.33203125" style="91" customWidth="1"/>
    <col min="10498" max="10504" width="12.33203125" style="91" customWidth="1"/>
    <col min="10505" max="10752" width="9.109375" style="91"/>
    <col min="10753" max="10753" width="43.33203125" style="91" customWidth="1"/>
    <col min="10754" max="10760" width="12.33203125" style="91" customWidth="1"/>
    <col min="10761" max="11008" width="9.109375" style="91"/>
    <col min="11009" max="11009" width="43.33203125" style="91" customWidth="1"/>
    <col min="11010" max="11016" width="12.33203125" style="91" customWidth="1"/>
    <col min="11017" max="11264" width="9.109375" style="91"/>
    <col min="11265" max="11265" width="43.33203125" style="91" customWidth="1"/>
    <col min="11266" max="11272" width="12.33203125" style="91" customWidth="1"/>
    <col min="11273" max="11520" width="9.109375" style="91"/>
    <col min="11521" max="11521" width="43.33203125" style="91" customWidth="1"/>
    <col min="11522" max="11528" width="12.33203125" style="91" customWidth="1"/>
    <col min="11529" max="11776" width="9.109375" style="91"/>
    <col min="11777" max="11777" width="43.33203125" style="91" customWidth="1"/>
    <col min="11778" max="11784" width="12.33203125" style="91" customWidth="1"/>
    <col min="11785" max="12032" width="9.109375" style="91"/>
    <col min="12033" max="12033" width="43.33203125" style="91" customWidth="1"/>
    <col min="12034" max="12040" width="12.33203125" style="91" customWidth="1"/>
    <col min="12041" max="12288" width="9.109375" style="91"/>
    <col min="12289" max="12289" width="43.33203125" style="91" customWidth="1"/>
    <col min="12290" max="12296" width="12.33203125" style="91" customWidth="1"/>
    <col min="12297" max="12544" width="9.109375" style="91"/>
    <col min="12545" max="12545" width="43.33203125" style="91" customWidth="1"/>
    <col min="12546" max="12552" width="12.33203125" style="91" customWidth="1"/>
    <col min="12553" max="12800" width="9.109375" style="91"/>
    <col min="12801" max="12801" width="43.33203125" style="91" customWidth="1"/>
    <col min="12802" max="12808" width="12.33203125" style="91" customWidth="1"/>
    <col min="12809" max="13056" width="9.109375" style="91"/>
    <col min="13057" max="13057" width="43.33203125" style="91" customWidth="1"/>
    <col min="13058" max="13064" width="12.33203125" style="91" customWidth="1"/>
    <col min="13065" max="13312" width="9.109375" style="91"/>
    <col min="13313" max="13313" width="43.33203125" style="91" customWidth="1"/>
    <col min="13314" max="13320" width="12.33203125" style="91" customWidth="1"/>
    <col min="13321" max="13568" width="9.109375" style="91"/>
    <col min="13569" max="13569" width="43.33203125" style="91" customWidth="1"/>
    <col min="13570" max="13576" width="12.33203125" style="91" customWidth="1"/>
    <col min="13577" max="13824" width="9.109375" style="91"/>
    <col min="13825" max="13825" width="43.33203125" style="91" customWidth="1"/>
    <col min="13826" max="13832" width="12.33203125" style="91" customWidth="1"/>
    <col min="13833" max="14080" width="9.109375" style="91"/>
    <col min="14081" max="14081" width="43.33203125" style="91" customWidth="1"/>
    <col min="14082" max="14088" width="12.33203125" style="91" customWidth="1"/>
    <col min="14089" max="14336" width="9.109375" style="91"/>
    <col min="14337" max="14337" width="43.33203125" style="91" customWidth="1"/>
    <col min="14338" max="14344" width="12.33203125" style="91" customWidth="1"/>
    <col min="14345" max="14592" width="9.109375" style="91"/>
    <col min="14593" max="14593" width="43.33203125" style="91" customWidth="1"/>
    <col min="14594" max="14600" width="12.33203125" style="91" customWidth="1"/>
    <col min="14601" max="14848" width="9.109375" style="91"/>
    <col min="14849" max="14849" width="43.33203125" style="91" customWidth="1"/>
    <col min="14850" max="14856" width="12.33203125" style="91" customWidth="1"/>
    <col min="14857" max="15104" width="9.109375" style="91"/>
    <col min="15105" max="15105" width="43.33203125" style="91" customWidth="1"/>
    <col min="15106" max="15112" width="12.33203125" style="91" customWidth="1"/>
    <col min="15113" max="15360" width="9.109375" style="91"/>
    <col min="15361" max="15361" width="43.33203125" style="91" customWidth="1"/>
    <col min="15362" max="15368" width="12.33203125" style="91" customWidth="1"/>
    <col min="15369" max="15616" width="9.109375" style="91"/>
    <col min="15617" max="15617" width="43.33203125" style="91" customWidth="1"/>
    <col min="15618" max="15624" width="12.33203125" style="91" customWidth="1"/>
    <col min="15625" max="15872" width="9.109375" style="91"/>
    <col min="15873" max="15873" width="43.33203125" style="91" customWidth="1"/>
    <col min="15874" max="15880" width="12.33203125" style="91" customWidth="1"/>
    <col min="15881" max="16128" width="9.109375" style="91"/>
    <col min="16129" max="16129" width="43.33203125" style="91" customWidth="1"/>
    <col min="16130" max="16136" width="12.33203125" style="91" customWidth="1"/>
    <col min="16137" max="16384" width="9.109375" style="91"/>
  </cols>
  <sheetData>
    <row r="1" spans="1:11" s="1" customFormat="1" ht="18" customHeight="1" x14ac:dyDescent="0.35">
      <c r="A1" s="48" t="s">
        <v>279</v>
      </c>
      <c r="B1" s="18"/>
      <c r="C1" s="18"/>
      <c r="D1" s="78"/>
      <c r="E1" s="78"/>
      <c r="F1" s="78"/>
      <c r="G1" s="45"/>
      <c r="H1" s="78"/>
    </row>
    <row r="2" spans="1:11" s="1" customFormat="1" ht="18" customHeight="1" x14ac:dyDescent="0.35">
      <c r="A2" s="20" t="s">
        <v>280</v>
      </c>
      <c r="B2" s="18"/>
      <c r="C2" s="18"/>
      <c r="D2" s="21"/>
      <c r="E2" s="21"/>
      <c r="F2" s="21"/>
      <c r="G2" s="20"/>
      <c r="H2" s="21"/>
      <c r="J2" s="237"/>
    </row>
    <row r="3" spans="1:11" ht="14.25" customHeight="1" x14ac:dyDescent="0.3"/>
    <row r="4" spans="1:11" ht="17.25" customHeight="1" x14ac:dyDescent="0.3">
      <c r="A4" s="193" t="s">
        <v>281</v>
      </c>
      <c r="B4" s="533" t="s">
        <v>23</v>
      </c>
      <c r="C4" s="533"/>
      <c r="D4" s="533"/>
      <c r="E4" s="533"/>
      <c r="F4" s="533"/>
      <c r="G4" s="533"/>
      <c r="H4" s="91"/>
    </row>
    <row r="5" spans="1:11" ht="17.25" customHeight="1" x14ac:dyDescent="0.3">
      <c r="A5" s="194" t="s">
        <v>282</v>
      </c>
      <c r="B5" s="195">
        <v>2019</v>
      </c>
      <c r="C5" s="195">
        <v>2020</v>
      </c>
      <c r="D5" s="195">
        <v>2021</v>
      </c>
      <c r="E5" s="195">
        <v>2022</v>
      </c>
      <c r="F5" s="195">
        <v>2023</v>
      </c>
      <c r="G5" s="195">
        <v>2024</v>
      </c>
      <c r="H5" s="238"/>
      <c r="I5" s="239"/>
      <c r="J5" s="239"/>
      <c r="K5" s="239"/>
    </row>
    <row r="6" spans="1:11" ht="3.75" customHeight="1" x14ac:dyDescent="0.35">
      <c r="A6" s="223"/>
      <c r="B6" s="224"/>
      <c r="C6" s="224"/>
      <c r="D6" s="224"/>
      <c r="E6" s="224"/>
      <c r="F6" s="224"/>
      <c r="G6" s="224"/>
      <c r="H6" s="240"/>
    </row>
    <row r="7" spans="1:11" ht="14.25" customHeight="1" x14ac:dyDescent="0.3">
      <c r="A7" s="225" t="s">
        <v>273</v>
      </c>
      <c r="B7" s="226">
        <f t="shared" ref="B7:F7" si="0">SUM(B8:B21)</f>
        <v>2613</v>
      </c>
      <c r="C7" s="226">
        <f t="shared" si="0"/>
        <v>3464</v>
      </c>
      <c r="D7" s="226">
        <f t="shared" si="0"/>
        <v>2679</v>
      </c>
      <c r="E7" s="226">
        <f t="shared" si="0"/>
        <v>2608</v>
      </c>
      <c r="F7" s="226">
        <f t="shared" si="0"/>
        <v>2322</v>
      </c>
      <c r="G7" s="226">
        <f t="shared" ref="G7" si="1">SUM(G8:G21)</f>
        <v>2576</v>
      </c>
      <c r="H7" s="226"/>
      <c r="I7" s="241"/>
    </row>
    <row r="8" spans="1:11" ht="15" customHeight="1" x14ac:dyDescent="0.3">
      <c r="A8" s="33" t="s">
        <v>283</v>
      </c>
      <c r="B8" s="227">
        <f>SUM('T3.3(a)'!B9+'T3.3(b)'!B9+'T3.3(c)'!B9+'T3.3(d)'!B9+'T3.3(e)'!B9)</f>
        <v>0</v>
      </c>
      <c r="C8" s="227">
        <f>SUM('T3.3(a)'!C9+'T3.3(b)'!C9+'T3.3(c)'!C9+'T3.3(d)'!C9+'T3.3(e)'!C9)</f>
        <v>0</v>
      </c>
      <c r="D8" s="227">
        <v>0</v>
      </c>
      <c r="E8" s="227">
        <v>1</v>
      </c>
      <c r="F8" s="227">
        <v>0</v>
      </c>
      <c r="G8" s="227">
        <v>0</v>
      </c>
      <c r="H8" s="227"/>
    </row>
    <row r="9" spans="1:11" ht="15" customHeight="1" x14ac:dyDescent="0.3">
      <c r="A9" s="33" t="s">
        <v>126</v>
      </c>
      <c r="B9" s="227">
        <f>SUM('T3.3(a)'!B10+'T3.3(b)'!B10+'T3.3(c)'!B10+'T3.3(d)'!B10+'T3.3(e)'!B10)</f>
        <v>72</v>
      </c>
      <c r="C9" s="227">
        <f>SUM('T3.3(a)'!C10+'T3.3(b)'!C10+'T3.3(c)'!C10+'T3.3(d)'!C10+'T3.3(e)'!C10)</f>
        <v>73</v>
      </c>
      <c r="D9" s="227">
        <v>48</v>
      </c>
      <c r="E9" s="227">
        <v>57</v>
      </c>
      <c r="F9" s="227">
        <v>51</v>
      </c>
      <c r="G9" s="227">
        <v>41</v>
      </c>
      <c r="H9" s="227"/>
      <c r="I9" s="242"/>
      <c r="J9" s="242"/>
      <c r="K9" s="242"/>
    </row>
    <row r="10" spans="1:11" ht="15" customHeight="1" x14ac:dyDescent="0.3">
      <c r="A10" s="33" t="s">
        <v>127</v>
      </c>
      <c r="B10" s="227">
        <f>SUM('T3.3(a)'!B11+'T3.3(b)'!B11+'T3.3(c)'!B11+'T3.3(d)'!B11+'T3.3(e)'!B11)</f>
        <v>526</v>
      </c>
      <c r="C10" s="227">
        <f>SUM('T3.3(a)'!C11+'T3.3(b)'!C11+'T3.3(c)'!C11+'T3.3(d)'!C11+'T3.3(e)'!C11)</f>
        <v>784</v>
      </c>
      <c r="D10" s="227">
        <v>640</v>
      </c>
      <c r="E10" s="227">
        <v>618</v>
      </c>
      <c r="F10" s="227">
        <v>411</v>
      </c>
      <c r="G10" s="227">
        <v>448</v>
      </c>
      <c r="H10" s="227"/>
    </row>
    <row r="11" spans="1:11" ht="15" customHeight="1" x14ac:dyDescent="0.3">
      <c r="A11" s="33" t="s">
        <v>128</v>
      </c>
      <c r="B11" s="227">
        <f>SUM('T3.3(a)'!B12+'T3.3(b)'!B12+'T3.3(c)'!B12+'T3.3(d)'!B12+'T3.3(e)'!B12)</f>
        <v>1081</v>
      </c>
      <c r="C11" s="227">
        <f>SUM('T3.3(a)'!C12+'T3.3(b)'!C12+'T3.3(c)'!C12+'T3.3(d)'!C12+'T3.3(e)'!C12)</f>
        <v>1438</v>
      </c>
      <c r="D11" s="227">
        <v>1100</v>
      </c>
      <c r="E11" s="227">
        <v>1003</v>
      </c>
      <c r="F11" s="227">
        <v>879</v>
      </c>
      <c r="G11" s="227">
        <v>981</v>
      </c>
      <c r="H11" s="227"/>
    </row>
    <row r="12" spans="1:11" ht="15" customHeight="1" x14ac:dyDescent="0.3">
      <c r="A12" s="33" t="s">
        <v>129</v>
      </c>
      <c r="B12" s="227">
        <f>SUM('T3.3(a)'!B13+'T3.3(b)'!B13+'T3.3(c)'!B13+'T3.3(d)'!B13+'T3.3(e)'!B13)</f>
        <v>517</v>
      </c>
      <c r="C12" s="227">
        <f>SUM('T3.3(a)'!C13+'T3.3(b)'!C13+'T3.3(c)'!C13+'T3.3(d)'!C13+'T3.3(e)'!C13)</f>
        <v>681</v>
      </c>
      <c r="D12" s="227">
        <v>499</v>
      </c>
      <c r="E12" s="227">
        <v>493</v>
      </c>
      <c r="F12" s="227">
        <v>477</v>
      </c>
      <c r="G12" s="227">
        <v>539</v>
      </c>
      <c r="H12" s="227"/>
    </row>
    <row r="13" spans="1:11" ht="15" customHeight="1" x14ac:dyDescent="0.3">
      <c r="A13" s="33" t="s">
        <v>130</v>
      </c>
      <c r="B13" s="227">
        <f>SUM('T3.3(a)'!B14+'T3.3(b)'!B14+'T3.3(c)'!B14+'T3.3(d)'!B14+'T3.3(e)'!B14)</f>
        <v>169</v>
      </c>
      <c r="C13" s="227">
        <f>SUM('T3.3(a)'!C14+'T3.3(b)'!C14+'T3.3(c)'!C14+'T3.3(d)'!C14+'T3.3(e)'!C14)</f>
        <v>219</v>
      </c>
      <c r="D13" s="227">
        <v>180</v>
      </c>
      <c r="E13" s="227">
        <v>181</v>
      </c>
      <c r="F13" s="227">
        <v>221</v>
      </c>
      <c r="G13" s="227">
        <v>238</v>
      </c>
      <c r="H13" s="227"/>
    </row>
    <row r="14" spans="1:11" ht="15" customHeight="1" x14ac:dyDescent="0.3">
      <c r="A14" s="33" t="s">
        <v>131</v>
      </c>
      <c r="B14" s="227">
        <f>SUM('T3.3(a)'!B15+'T3.3(b)'!B15+'T3.3(c)'!B15+'T3.3(d)'!B15+'T3.3(e)'!B15)</f>
        <v>85</v>
      </c>
      <c r="C14" s="227">
        <f>SUM('T3.3(a)'!C15+'T3.3(b)'!C15+'T3.3(c)'!C15+'T3.3(d)'!C15+'T3.3(e)'!C15)</f>
        <v>102</v>
      </c>
      <c r="D14" s="227">
        <v>92</v>
      </c>
      <c r="E14" s="227">
        <v>92</v>
      </c>
      <c r="F14" s="227">
        <v>105</v>
      </c>
      <c r="G14" s="227">
        <v>112</v>
      </c>
      <c r="H14" s="227"/>
    </row>
    <row r="15" spans="1:11" ht="15" customHeight="1" x14ac:dyDescent="0.3">
      <c r="A15" s="33" t="s">
        <v>132</v>
      </c>
      <c r="B15" s="227">
        <f>SUM('T3.3(a)'!B16+'T3.3(b)'!B16+'T3.3(c)'!B16+'T3.3(d)'!B16+'T3.3(e)'!B16)</f>
        <v>62</v>
      </c>
      <c r="C15" s="227">
        <f>SUM('T3.3(a)'!C16+'T3.3(b)'!C16+'T3.3(c)'!C16+'T3.3(d)'!C16+'T3.3(e)'!C16)</f>
        <v>59</v>
      </c>
      <c r="D15" s="227">
        <v>53</v>
      </c>
      <c r="E15" s="227">
        <v>61</v>
      </c>
      <c r="F15" s="227">
        <v>59</v>
      </c>
      <c r="G15" s="227">
        <v>80</v>
      </c>
      <c r="H15" s="227"/>
    </row>
    <row r="16" spans="1:11" ht="15" customHeight="1" x14ac:dyDescent="0.3">
      <c r="A16" s="33" t="s">
        <v>133</v>
      </c>
      <c r="B16" s="227">
        <f>SUM('T3.3(a)'!B17+'T3.3(b)'!B17+'T3.3(c)'!B17+'T3.3(d)'!B17+'T3.3(e)'!B17)</f>
        <v>31</v>
      </c>
      <c r="C16" s="227">
        <f>SUM('T3.3(a)'!C17+'T3.3(b)'!C17+'T3.3(c)'!C17+'T3.3(d)'!C17+'T3.3(e)'!C17)</f>
        <v>43</v>
      </c>
      <c r="D16" s="227">
        <v>22</v>
      </c>
      <c r="E16" s="227">
        <v>42</v>
      </c>
      <c r="F16" s="227">
        <v>39</v>
      </c>
      <c r="G16" s="227">
        <v>41</v>
      </c>
      <c r="H16" s="227"/>
    </row>
    <row r="17" spans="1:8" ht="15" customHeight="1" x14ac:dyDescent="0.3">
      <c r="A17" s="33" t="s">
        <v>134</v>
      </c>
      <c r="B17" s="227">
        <f>SUM('T3.3(a)'!B18+'T3.3(b)'!B18+'T3.3(c)'!B18+'T3.3(d)'!B18+'T3.3(e)'!B18)</f>
        <v>23</v>
      </c>
      <c r="C17" s="227">
        <f>SUM('T3.3(a)'!C18+'T3.3(b)'!C18+'T3.3(c)'!C18+'T3.3(d)'!C18+'T3.3(e)'!C18)</f>
        <v>23</v>
      </c>
      <c r="D17" s="227">
        <v>15</v>
      </c>
      <c r="E17" s="227">
        <v>14</v>
      </c>
      <c r="F17" s="227">
        <v>24</v>
      </c>
      <c r="G17" s="227">
        <v>36</v>
      </c>
      <c r="H17" s="227"/>
    </row>
    <row r="18" spans="1:8" ht="15" customHeight="1" x14ac:dyDescent="0.3">
      <c r="A18" s="33" t="s">
        <v>135</v>
      </c>
      <c r="B18" s="227">
        <f>SUM('T3.3(a)'!B19+'T3.3(b)'!B19+'T3.3(c)'!B19+'T3.3(d)'!B19+'T3.3(e)'!B19)</f>
        <v>21</v>
      </c>
      <c r="C18" s="227">
        <f>SUM('T3.3(a)'!C19+'T3.3(b)'!C19+'T3.3(c)'!C19+'T3.3(d)'!C19+'T3.3(e)'!C19)</f>
        <v>20</v>
      </c>
      <c r="D18" s="227">
        <v>13</v>
      </c>
      <c r="E18" s="227">
        <v>25</v>
      </c>
      <c r="F18" s="227">
        <v>16</v>
      </c>
      <c r="G18" s="227">
        <v>20</v>
      </c>
      <c r="H18" s="227"/>
    </row>
    <row r="19" spans="1:8" ht="15" customHeight="1" x14ac:dyDescent="0.3">
      <c r="A19" s="33" t="s">
        <v>136</v>
      </c>
      <c r="B19" s="227">
        <f>SUM('T3.3(a)'!B20+'T3.3(b)'!B20+'T3.3(c)'!B20+'T3.3(d)'!B20+'T3.3(e)'!B20)</f>
        <v>15</v>
      </c>
      <c r="C19" s="227">
        <f>SUM('T3.3(a)'!C20+'T3.3(b)'!C20+'T3.3(c)'!C20+'T3.3(d)'!C20+'T3.3(e)'!C20)</f>
        <v>13</v>
      </c>
      <c r="D19" s="227">
        <v>7</v>
      </c>
      <c r="E19" s="227">
        <v>11</v>
      </c>
      <c r="F19" s="227">
        <v>16</v>
      </c>
      <c r="G19" s="227">
        <v>18</v>
      </c>
      <c r="H19" s="227"/>
    </row>
    <row r="20" spans="1:8" ht="15" customHeight="1" x14ac:dyDescent="0.3">
      <c r="A20" s="33" t="s">
        <v>284</v>
      </c>
      <c r="B20" s="227">
        <f>SUM('T3.3(a)'!B21+'T3.3(b)'!B21+'T3.3(c)'!B21+'T3.3(d)'!B21+'T3.3(e)'!B21)</f>
        <v>9</v>
      </c>
      <c r="C20" s="227">
        <f>SUM('T3.3(a)'!C21+'T3.3(b)'!C21+'T3.3(c)'!C21+'T3.3(d)'!C21+'T3.3(e)'!C21)</f>
        <v>8</v>
      </c>
      <c r="D20" s="227">
        <v>10</v>
      </c>
      <c r="E20" s="227">
        <v>10</v>
      </c>
      <c r="F20" s="227">
        <v>23</v>
      </c>
      <c r="G20" s="227">
        <v>20</v>
      </c>
      <c r="H20" s="227"/>
    </row>
    <row r="21" spans="1:8" ht="15" customHeight="1" x14ac:dyDescent="0.3">
      <c r="A21" s="33" t="s">
        <v>285</v>
      </c>
      <c r="B21" s="227">
        <f>SUM('T3.3(a)'!B22+'T3.3(b)'!B22+'T3.3(c)'!B22+'T3.3(d)'!B22+'T3.3(e)'!B22)</f>
        <v>2</v>
      </c>
      <c r="C21" s="227">
        <f>SUM('T3.3(a)'!C22+'T3.3(b)'!C22+'T3.3(c)'!C22+'T3.3(d)'!C22+'T3.3(e)'!C22)</f>
        <v>1</v>
      </c>
      <c r="D21" s="227">
        <v>0</v>
      </c>
      <c r="E21" s="227">
        <v>0</v>
      </c>
      <c r="F21" s="227">
        <v>1</v>
      </c>
      <c r="G21" s="227">
        <v>2</v>
      </c>
      <c r="H21" s="227"/>
    </row>
    <row r="22" spans="1:8" ht="9.75" customHeight="1" x14ac:dyDescent="0.3">
      <c r="A22" s="33"/>
      <c r="B22" s="227"/>
      <c r="C22" s="227"/>
      <c r="D22" s="227"/>
      <c r="E22" s="227"/>
      <c r="F22" s="227"/>
      <c r="G22" s="227"/>
      <c r="H22" s="227"/>
    </row>
    <row r="23" spans="1:8" ht="14.25" customHeight="1" x14ac:dyDescent="0.3">
      <c r="A23" s="225" t="s">
        <v>275</v>
      </c>
      <c r="B23" s="226">
        <f t="shared" ref="B23:F23" si="2">SUM(B24:B37)</f>
        <v>135</v>
      </c>
      <c r="C23" s="226">
        <f t="shared" si="2"/>
        <v>129</v>
      </c>
      <c r="D23" s="226">
        <f t="shared" si="2"/>
        <v>69</v>
      </c>
      <c r="E23" s="226">
        <f t="shared" si="2"/>
        <v>156</v>
      </c>
      <c r="F23" s="226">
        <f t="shared" si="2"/>
        <v>118</v>
      </c>
      <c r="G23" s="226">
        <f t="shared" ref="G23" si="3">SUM(G24:G37)</f>
        <v>91</v>
      </c>
      <c r="H23" s="227"/>
    </row>
    <row r="24" spans="1:8" ht="15" customHeight="1" x14ac:dyDescent="0.3">
      <c r="A24" s="33" t="s">
        <v>283</v>
      </c>
      <c r="B24" s="227">
        <f>SUM('T3.3(a)'!B25+'T3.3(b)'!B25+'T3.3(c)'!B25+'T3.3(d)'!B25+'T3.3(e)'!B25)</f>
        <v>0</v>
      </c>
      <c r="C24" s="227">
        <f>SUM('T3.3(a)'!C25+'T3.3(b)'!C25+'T3.3(c)'!C25+'T3.3(d)'!C25+'T3.3(e)'!C25)</f>
        <v>0</v>
      </c>
      <c r="D24" s="227">
        <v>0</v>
      </c>
      <c r="E24" s="227">
        <v>0</v>
      </c>
      <c r="F24" s="227">
        <v>0</v>
      </c>
      <c r="G24" s="227">
        <v>0</v>
      </c>
      <c r="H24" s="227"/>
    </row>
    <row r="25" spans="1:8" ht="15" customHeight="1" x14ac:dyDescent="0.3">
      <c r="A25" s="33" t="s">
        <v>126</v>
      </c>
      <c r="B25" s="227">
        <f>SUM('T3.3(a)'!B26+'T3.3(b)'!B26+'T3.3(c)'!B26+'T3.3(d)'!B26+'T3.3(e)'!B26)</f>
        <v>0</v>
      </c>
      <c r="C25" s="227">
        <f>SUM('T3.3(a)'!C26+'T3.3(b)'!C26+'T3.3(c)'!C26+'T3.3(d)'!C26+'T3.3(e)'!C26)</f>
        <v>0</v>
      </c>
      <c r="D25" s="227">
        <v>0</v>
      </c>
      <c r="E25" s="227">
        <v>0</v>
      </c>
      <c r="F25" s="227">
        <v>0</v>
      </c>
      <c r="G25" s="227">
        <v>0</v>
      </c>
      <c r="H25" s="227"/>
    </row>
    <row r="26" spans="1:8" ht="15" customHeight="1" x14ac:dyDescent="0.3">
      <c r="A26" s="33" t="s">
        <v>127</v>
      </c>
      <c r="B26" s="227">
        <f>SUM('T3.3(a)'!B27+'T3.3(b)'!B27+'T3.3(c)'!B27+'T3.3(d)'!B27+'T3.3(e)'!B27)</f>
        <v>5</v>
      </c>
      <c r="C26" s="227">
        <f>SUM('T3.3(a)'!C27+'T3.3(b)'!C27+'T3.3(c)'!C27+'T3.3(d)'!C27+'T3.3(e)'!C27)</f>
        <v>9</v>
      </c>
      <c r="D26" s="227">
        <v>4</v>
      </c>
      <c r="E26" s="227">
        <v>6</v>
      </c>
      <c r="F26" s="227">
        <v>6</v>
      </c>
      <c r="G26" s="227">
        <v>3</v>
      </c>
      <c r="H26" s="227"/>
    </row>
    <row r="27" spans="1:8" ht="15" customHeight="1" x14ac:dyDescent="0.3">
      <c r="A27" s="33" t="s">
        <v>128</v>
      </c>
      <c r="B27" s="227">
        <f>SUM('T3.3(a)'!B28+'T3.3(b)'!B28+'T3.3(c)'!B28+'T3.3(d)'!B28+'T3.3(e)'!B28)</f>
        <v>46</v>
      </c>
      <c r="C27" s="227">
        <f>SUM('T3.3(a)'!C28+'T3.3(b)'!C28+'T3.3(c)'!C28+'T3.3(d)'!C28+'T3.3(e)'!C28)</f>
        <v>41</v>
      </c>
      <c r="D27" s="227">
        <v>13</v>
      </c>
      <c r="E27" s="227">
        <v>35</v>
      </c>
      <c r="F27" s="227">
        <v>31</v>
      </c>
      <c r="G27" s="227">
        <v>26</v>
      </c>
      <c r="H27" s="227"/>
    </row>
    <row r="28" spans="1:8" ht="15" customHeight="1" x14ac:dyDescent="0.3">
      <c r="A28" s="33" t="s">
        <v>129</v>
      </c>
      <c r="B28" s="227">
        <f>SUM('T3.3(a)'!B29+'T3.3(b)'!B29+'T3.3(c)'!B29+'T3.3(d)'!B29+'T3.3(e)'!B29)</f>
        <v>42</v>
      </c>
      <c r="C28" s="227">
        <f>SUM('T3.3(a)'!C29+'T3.3(b)'!C29+'T3.3(c)'!C29+'T3.3(d)'!C29+'T3.3(e)'!C29)</f>
        <v>46</v>
      </c>
      <c r="D28" s="227">
        <v>23</v>
      </c>
      <c r="E28" s="227">
        <v>63</v>
      </c>
      <c r="F28" s="227">
        <v>35</v>
      </c>
      <c r="G28" s="227">
        <v>32</v>
      </c>
      <c r="H28" s="227"/>
    </row>
    <row r="29" spans="1:8" ht="15" customHeight="1" x14ac:dyDescent="0.3">
      <c r="A29" s="33" t="s">
        <v>130</v>
      </c>
      <c r="B29" s="227">
        <f>SUM('T3.3(a)'!B30+'T3.3(b)'!B30+'T3.3(c)'!B30+'T3.3(d)'!B30+'T3.3(e)'!B30)</f>
        <v>20</v>
      </c>
      <c r="C29" s="227">
        <f>SUM('T3.3(a)'!C30+'T3.3(b)'!C30+'T3.3(c)'!C30+'T3.3(d)'!C30+'T3.3(e)'!C30)</f>
        <v>19</v>
      </c>
      <c r="D29" s="227">
        <v>16</v>
      </c>
      <c r="E29" s="227">
        <v>29</v>
      </c>
      <c r="F29" s="227">
        <v>22</v>
      </c>
      <c r="G29" s="227">
        <v>22</v>
      </c>
      <c r="H29" s="227"/>
    </row>
    <row r="30" spans="1:8" ht="15" customHeight="1" x14ac:dyDescent="0.3">
      <c r="A30" s="33" t="s">
        <v>131</v>
      </c>
      <c r="B30" s="227">
        <f>SUM('T3.3(a)'!B31+'T3.3(b)'!B31+'T3.3(c)'!B31+'T3.3(d)'!B31+'T3.3(e)'!B31)</f>
        <v>10</v>
      </c>
      <c r="C30" s="227">
        <f>SUM('T3.3(a)'!C31+'T3.3(b)'!C31+'T3.3(c)'!C31+'T3.3(d)'!C31+'T3.3(e)'!C31)</f>
        <v>7</v>
      </c>
      <c r="D30" s="227">
        <v>4</v>
      </c>
      <c r="E30" s="227">
        <v>7</v>
      </c>
      <c r="F30" s="227">
        <v>11</v>
      </c>
      <c r="G30" s="227">
        <v>4</v>
      </c>
      <c r="H30" s="227"/>
    </row>
    <row r="31" spans="1:8" ht="15" customHeight="1" x14ac:dyDescent="0.3">
      <c r="A31" s="33" t="s">
        <v>132</v>
      </c>
      <c r="B31" s="227">
        <f>SUM('T3.3(a)'!B32+'T3.3(b)'!B32+'T3.3(c)'!B32+'T3.3(d)'!B32+'T3.3(e)'!B32)</f>
        <v>4</v>
      </c>
      <c r="C31" s="227">
        <f>SUM('T3.3(a)'!C32+'T3.3(b)'!C32+'T3.3(c)'!C32+'T3.3(d)'!C32+'T3.3(e)'!C32)</f>
        <v>1</v>
      </c>
      <c r="D31" s="227">
        <v>4</v>
      </c>
      <c r="E31" s="227">
        <v>7</v>
      </c>
      <c r="F31" s="227">
        <v>3</v>
      </c>
      <c r="G31" s="227">
        <v>1</v>
      </c>
      <c r="H31" s="227"/>
    </row>
    <row r="32" spans="1:8" ht="15" customHeight="1" x14ac:dyDescent="0.3">
      <c r="A32" s="33" t="s">
        <v>133</v>
      </c>
      <c r="B32" s="227">
        <f>SUM('T3.3(a)'!B33+'T3.3(b)'!B33+'T3.3(c)'!B33+'T3.3(d)'!B33+'T3.3(e)'!B33)</f>
        <v>2</v>
      </c>
      <c r="C32" s="227">
        <f>SUM('T3.3(a)'!C33+'T3.3(b)'!C33+'T3.3(c)'!C33+'T3.3(d)'!C33+'T3.3(e)'!C33)</f>
        <v>3</v>
      </c>
      <c r="D32" s="227">
        <v>3</v>
      </c>
      <c r="E32" s="227">
        <v>3</v>
      </c>
      <c r="F32" s="227">
        <v>4</v>
      </c>
      <c r="G32" s="227">
        <v>2</v>
      </c>
      <c r="H32" s="227"/>
    </row>
    <row r="33" spans="1:8" ht="15" customHeight="1" x14ac:dyDescent="0.3">
      <c r="A33" s="33" t="s">
        <v>134</v>
      </c>
      <c r="B33" s="227">
        <f>SUM('T3.3(a)'!B34+'T3.3(b)'!B34+'T3.3(c)'!B34+'T3.3(d)'!B34+'T3.3(e)'!B34)</f>
        <v>2</v>
      </c>
      <c r="C33" s="227">
        <f>SUM('T3.3(a)'!C34+'T3.3(b)'!C34+'T3.3(c)'!C34+'T3.3(d)'!C34+'T3.3(e)'!C34)</f>
        <v>2</v>
      </c>
      <c r="D33" s="227">
        <v>1</v>
      </c>
      <c r="E33" s="227">
        <v>1</v>
      </c>
      <c r="F33" s="227">
        <v>3</v>
      </c>
      <c r="G33" s="227">
        <v>0</v>
      </c>
      <c r="H33" s="227"/>
    </row>
    <row r="34" spans="1:8" ht="15" customHeight="1" x14ac:dyDescent="0.3">
      <c r="A34" s="33" t="s">
        <v>135</v>
      </c>
      <c r="B34" s="227">
        <f>SUM('T3.3(a)'!B35+'T3.3(b)'!B35+'T3.3(c)'!B35+'T3.3(d)'!B35+'T3.3(e)'!B35)</f>
        <v>3</v>
      </c>
      <c r="C34" s="227">
        <f>SUM('T3.3(a)'!C35+'T3.3(b)'!C35+'T3.3(c)'!C35+'T3.3(d)'!C35+'T3.3(e)'!C35)</f>
        <v>0</v>
      </c>
      <c r="D34" s="227">
        <v>0</v>
      </c>
      <c r="E34" s="227">
        <v>3</v>
      </c>
      <c r="F34" s="227">
        <v>1</v>
      </c>
      <c r="G34" s="227">
        <v>1</v>
      </c>
      <c r="H34" s="227"/>
    </row>
    <row r="35" spans="1:8" ht="15" customHeight="1" x14ac:dyDescent="0.3">
      <c r="A35" s="33" t="s">
        <v>136</v>
      </c>
      <c r="B35" s="227">
        <f>SUM('T3.3(a)'!B36+'T3.3(b)'!B36+'T3.3(c)'!B36+'T3.3(d)'!B36+'T3.3(e)'!B36)</f>
        <v>0</v>
      </c>
      <c r="C35" s="227">
        <f>SUM('T3.3(a)'!C36+'T3.3(b)'!C36+'T3.3(c)'!C36+'T3.3(d)'!C36+'T3.3(e)'!C36)</f>
        <v>0</v>
      </c>
      <c r="D35" s="227">
        <v>0</v>
      </c>
      <c r="E35" s="227">
        <v>2</v>
      </c>
      <c r="F35" s="227">
        <v>0</v>
      </c>
      <c r="G35" s="227">
        <v>0</v>
      </c>
      <c r="H35" s="227"/>
    </row>
    <row r="36" spans="1:8" ht="15" customHeight="1" x14ac:dyDescent="0.3">
      <c r="A36" s="33" t="s">
        <v>284</v>
      </c>
      <c r="B36" s="227">
        <f>SUM('T3.3(a)'!B37+'T3.3(b)'!B37+'T3.3(c)'!B37+'T3.3(d)'!B37+'T3.3(e)'!B37)</f>
        <v>1</v>
      </c>
      <c r="C36" s="227">
        <f>SUM('T3.3(a)'!C37+'T3.3(b)'!C37+'T3.3(c)'!C37+'T3.3(d)'!C37+'T3.3(e)'!C37)</f>
        <v>1</v>
      </c>
      <c r="D36" s="227">
        <v>1</v>
      </c>
      <c r="E36" s="227">
        <v>0</v>
      </c>
      <c r="F36" s="227">
        <v>2</v>
      </c>
      <c r="G36" s="227">
        <v>0</v>
      </c>
      <c r="H36" s="227"/>
    </row>
    <row r="37" spans="1:8" ht="15" customHeight="1" x14ac:dyDescent="0.3">
      <c r="A37" s="33" t="s">
        <v>285</v>
      </c>
      <c r="B37" s="227">
        <f>SUM('T3.3(a)'!B38+'T3.3(b)'!B38+'T3.3(c)'!B38+'T3.3(d)'!B38+'T3.3(e)'!B38)</f>
        <v>0</v>
      </c>
      <c r="C37" s="227">
        <f>SUM('T3.3(a)'!C38+'T3.3(b)'!C38+'T3.3(c)'!C38+'T3.3(d)'!C38+'T3.3(e)'!C38)</f>
        <v>0</v>
      </c>
      <c r="D37" s="227">
        <v>0</v>
      </c>
      <c r="E37" s="227">
        <v>0</v>
      </c>
      <c r="F37" s="227">
        <v>0</v>
      </c>
      <c r="G37" s="227">
        <v>0</v>
      </c>
      <c r="H37" s="227"/>
    </row>
    <row r="38" spans="1:8" ht="9.75" customHeight="1" x14ac:dyDescent="0.3">
      <c r="A38" s="147"/>
      <c r="B38" s="227"/>
      <c r="C38" s="35"/>
      <c r="D38" s="227"/>
      <c r="E38" s="227"/>
      <c r="F38" s="227"/>
      <c r="G38" s="227"/>
      <c r="H38" s="227"/>
    </row>
    <row r="39" spans="1:8" ht="14.25" customHeight="1" x14ac:dyDescent="0.3">
      <c r="A39" s="225" t="s">
        <v>276</v>
      </c>
      <c r="B39" s="226">
        <f t="shared" ref="B39:F39" si="4">SUM(B40:B53)</f>
        <v>83</v>
      </c>
      <c r="C39" s="226">
        <f t="shared" si="4"/>
        <v>71</v>
      </c>
      <c r="D39" s="226">
        <f t="shared" si="4"/>
        <v>35</v>
      </c>
      <c r="E39" s="226">
        <f t="shared" si="4"/>
        <v>60</v>
      </c>
      <c r="F39" s="226">
        <f t="shared" si="4"/>
        <v>78</v>
      </c>
      <c r="G39" s="226">
        <f t="shared" ref="G39" si="5">SUM(G40:G53)</f>
        <v>66</v>
      </c>
      <c r="H39" s="227"/>
    </row>
    <row r="40" spans="1:8" ht="15" customHeight="1" x14ac:dyDescent="0.3">
      <c r="A40" s="33" t="s">
        <v>283</v>
      </c>
      <c r="B40" s="227">
        <f>SUM('T3.3(a)'!B41+'T3.3(b)'!B41+'T3.3(c)'!B41+'T3.3(d)'!B41+'T3.3(e)'!B41)</f>
        <v>0</v>
      </c>
      <c r="C40" s="227">
        <f>SUM('T3.3(a)'!C41+'T3.3(b)'!C41+'T3.3(c)'!C41+'T3.3(d)'!C41+'T3.3(e)'!C41)</f>
        <v>0</v>
      </c>
      <c r="D40" s="227">
        <v>0</v>
      </c>
      <c r="E40" s="227">
        <v>0</v>
      </c>
      <c r="F40" s="227">
        <v>0</v>
      </c>
      <c r="G40" s="227">
        <v>0</v>
      </c>
      <c r="H40" s="227"/>
    </row>
    <row r="41" spans="1:8" ht="15" customHeight="1" x14ac:dyDescent="0.3">
      <c r="A41" s="33" t="s">
        <v>126</v>
      </c>
      <c r="B41" s="227">
        <f>SUM('T3.3(a)'!B42+'T3.3(b)'!B42+'T3.3(c)'!B42+'T3.3(d)'!B42+'T3.3(e)'!B42)</f>
        <v>0</v>
      </c>
      <c r="C41" s="227">
        <f>SUM('T3.3(a)'!C42+'T3.3(b)'!C42+'T3.3(c)'!C42+'T3.3(d)'!C42+'T3.3(e)'!C42)</f>
        <v>1</v>
      </c>
      <c r="D41" s="227">
        <v>0</v>
      </c>
      <c r="E41" s="227">
        <v>2</v>
      </c>
      <c r="F41" s="227">
        <v>0</v>
      </c>
      <c r="G41" s="227">
        <v>2</v>
      </c>
      <c r="H41" s="227"/>
    </row>
    <row r="42" spans="1:8" ht="15" customHeight="1" x14ac:dyDescent="0.3">
      <c r="A42" s="33" t="s">
        <v>127</v>
      </c>
      <c r="B42" s="227">
        <f>SUM('T3.3(a)'!B43+'T3.3(b)'!B43+'T3.3(c)'!B43+'T3.3(d)'!B43+'T3.3(e)'!B43)</f>
        <v>14</v>
      </c>
      <c r="C42" s="227">
        <f>SUM('T3.3(a)'!C43+'T3.3(b)'!C43+'T3.3(c)'!C43+'T3.3(d)'!C43+'T3.3(e)'!C43)</f>
        <v>16</v>
      </c>
      <c r="D42" s="227">
        <v>6</v>
      </c>
      <c r="E42" s="227">
        <v>9</v>
      </c>
      <c r="F42" s="227">
        <v>10</v>
      </c>
      <c r="G42" s="227">
        <v>6</v>
      </c>
      <c r="H42" s="227"/>
    </row>
    <row r="43" spans="1:8" ht="15" customHeight="1" x14ac:dyDescent="0.3">
      <c r="A43" s="33" t="s">
        <v>128</v>
      </c>
      <c r="B43" s="227">
        <f>SUM('T3.3(a)'!B44+'T3.3(b)'!B44+'T3.3(c)'!B44+'T3.3(d)'!B44+'T3.3(e)'!B44)</f>
        <v>33</v>
      </c>
      <c r="C43" s="227">
        <f>SUM('T3.3(a)'!C44+'T3.3(b)'!C44+'T3.3(c)'!C44+'T3.3(d)'!C44+'T3.3(e)'!C44)</f>
        <v>25</v>
      </c>
      <c r="D43" s="227">
        <v>11</v>
      </c>
      <c r="E43" s="227">
        <v>26</v>
      </c>
      <c r="F43" s="227">
        <v>25</v>
      </c>
      <c r="G43" s="227">
        <v>23</v>
      </c>
      <c r="H43" s="227"/>
    </row>
    <row r="44" spans="1:8" ht="15" customHeight="1" x14ac:dyDescent="0.3">
      <c r="A44" s="33" t="s">
        <v>129</v>
      </c>
      <c r="B44" s="227">
        <f>SUM('T3.3(a)'!B45+'T3.3(b)'!B45+'T3.3(c)'!B45+'T3.3(d)'!B45+'T3.3(e)'!B45)</f>
        <v>21</v>
      </c>
      <c r="C44" s="227">
        <f>SUM('T3.3(a)'!C45+'T3.3(b)'!C45+'T3.3(c)'!C45+'T3.3(d)'!C45+'T3.3(e)'!C45)</f>
        <v>14</v>
      </c>
      <c r="D44" s="227">
        <v>11</v>
      </c>
      <c r="E44" s="227">
        <v>17</v>
      </c>
      <c r="F44" s="227">
        <v>21</v>
      </c>
      <c r="G44" s="227">
        <v>17</v>
      </c>
      <c r="H44" s="227"/>
    </row>
    <row r="45" spans="1:8" ht="15" customHeight="1" x14ac:dyDescent="0.3">
      <c r="A45" s="33" t="s">
        <v>130</v>
      </c>
      <c r="B45" s="227">
        <f>SUM('T3.3(a)'!B46+'T3.3(b)'!B46+'T3.3(c)'!B46+'T3.3(d)'!B46+'T3.3(e)'!B46)</f>
        <v>7</v>
      </c>
      <c r="C45" s="227">
        <f>SUM('T3.3(a)'!C46+'T3.3(b)'!C46+'T3.3(c)'!C46+'T3.3(d)'!C46+'T3.3(e)'!C46)</f>
        <v>4</v>
      </c>
      <c r="D45" s="227">
        <v>3</v>
      </c>
      <c r="E45" s="227">
        <v>2</v>
      </c>
      <c r="F45" s="227">
        <v>12</v>
      </c>
      <c r="G45" s="227">
        <v>7</v>
      </c>
      <c r="H45" s="227"/>
    </row>
    <row r="46" spans="1:8" ht="15" customHeight="1" x14ac:dyDescent="0.3">
      <c r="A46" s="33" t="s">
        <v>131</v>
      </c>
      <c r="B46" s="227">
        <f>SUM('T3.3(a)'!B47+'T3.3(b)'!B47+'T3.3(c)'!B47+'T3.3(d)'!B47+'T3.3(e)'!B47)</f>
        <v>3</v>
      </c>
      <c r="C46" s="227">
        <f>SUM('T3.3(a)'!C47+'T3.3(b)'!C47+'T3.3(c)'!C47+'T3.3(d)'!C47+'T3.3(e)'!C47)</f>
        <v>2</v>
      </c>
      <c r="D46" s="227">
        <v>2</v>
      </c>
      <c r="E46" s="227">
        <v>4</v>
      </c>
      <c r="F46" s="227">
        <v>3</v>
      </c>
      <c r="G46" s="227">
        <v>2</v>
      </c>
      <c r="H46" s="227"/>
    </row>
    <row r="47" spans="1:8" ht="15" customHeight="1" x14ac:dyDescent="0.3">
      <c r="A47" s="33" t="s">
        <v>132</v>
      </c>
      <c r="B47" s="227">
        <f>SUM('T3.3(a)'!B48+'T3.3(b)'!B48+'T3.3(c)'!B48+'T3.3(d)'!B48+'T3.3(e)'!B48)</f>
        <v>2</v>
      </c>
      <c r="C47" s="227">
        <f>SUM('T3.3(a)'!C48+'T3.3(b)'!C48+'T3.3(c)'!C48+'T3.3(d)'!C48+'T3.3(e)'!C48)</f>
        <v>5</v>
      </c>
      <c r="D47" s="227">
        <v>1</v>
      </c>
      <c r="E47" s="227">
        <v>0</v>
      </c>
      <c r="F47" s="227">
        <v>3</v>
      </c>
      <c r="G47" s="227">
        <v>5</v>
      </c>
      <c r="H47" s="227"/>
    </row>
    <row r="48" spans="1:8" ht="15" customHeight="1" x14ac:dyDescent="0.3">
      <c r="A48" s="33" t="s">
        <v>133</v>
      </c>
      <c r="B48" s="227">
        <f>SUM('T3.3(a)'!B49+'T3.3(b)'!B49+'T3.3(c)'!B49+'T3.3(d)'!B49+'T3.3(e)'!B49)</f>
        <v>2</v>
      </c>
      <c r="C48" s="227">
        <f>SUM('T3.3(a)'!C49+'T3.3(b)'!C49+'T3.3(c)'!C49+'T3.3(d)'!C49+'T3.3(e)'!C49)</f>
        <v>2</v>
      </c>
      <c r="D48" s="227">
        <v>0</v>
      </c>
      <c r="E48" s="227">
        <v>0</v>
      </c>
      <c r="F48" s="227">
        <v>2</v>
      </c>
      <c r="G48" s="227">
        <v>2</v>
      </c>
      <c r="H48" s="227"/>
    </row>
    <row r="49" spans="1:12" ht="15" customHeight="1" x14ac:dyDescent="0.3">
      <c r="A49" s="33" t="s">
        <v>134</v>
      </c>
      <c r="B49" s="227">
        <f>SUM('T3.3(a)'!B50+'T3.3(b)'!B50+'T3.3(c)'!B50+'T3.3(d)'!B50+'T3.3(e)'!B50)</f>
        <v>0</v>
      </c>
      <c r="C49" s="227">
        <f>SUM('T3.3(a)'!C50+'T3.3(b)'!C50+'T3.3(c)'!C50+'T3.3(d)'!C50+'T3.3(e)'!C50)</f>
        <v>1</v>
      </c>
      <c r="D49" s="227">
        <v>0</v>
      </c>
      <c r="E49" s="227">
        <v>0</v>
      </c>
      <c r="F49" s="227">
        <v>2</v>
      </c>
      <c r="G49" s="227">
        <v>1</v>
      </c>
      <c r="H49" s="227"/>
    </row>
    <row r="50" spans="1:12" ht="15" customHeight="1" x14ac:dyDescent="0.3">
      <c r="A50" s="33" t="s">
        <v>135</v>
      </c>
      <c r="B50" s="227">
        <f>SUM('T3.3(a)'!B51+'T3.3(b)'!B51+'T3.3(c)'!B51+'T3.3(d)'!B51+'T3.3(e)'!B51)</f>
        <v>1</v>
      </c>
      <c r="C50" s="227">
        <f>SUM('T3.3(a)'!C51+'T3.3(b)'!C51+'T3.3(c)'!C51+'T3.3(d)'!C51+'T3.3(e)'!C51)</f>
        <v>1</v>
      </c>
      <c r="D50" s="227">
        <v>0</v>
      </c>
      <c r="E50" s="227">
        <v>0</v>
      </c>
      <c r="F50" s="227">
        <v>0</v>
      </c>
      <c r="G50" s="227">
        <v>0</v>
      </c>
      <c r="H50" s="227"/>
    </row>
    <row r="51" spans="1:12" ht="15" customHeight="1" x14ac:dyDescent="0.3">
      <c r="A51" s="33" t="s">
        <v>136</v>
      </c>
      <c r="B51" s="227">
        <f>SUM('T3.3(a)'!B52+'T3.3(b)'!B52+'T3.3(c)'!B52+'T3.3(d)'!B52+'T3.3(e)'!B52)</f>
        <v>0</v>
      </c>
      <c r="C51" s="227">
        <f>SUM('T3.3(a)'!C52+'T3.3(b)'!C52+'T3.3(c)'!C52+'T3.3(d)'!C52+'T3.3(e)'!C52)</f>
        <v>0</v>
      </c>
      <c r="D51" s="227">
        <v>0</v>
      </c>
      <c r="E51" s="227">
        <v>0</v>
      </c>
      <c r="F51" s="227">
        <v>0</v>
      </c>
      <c r="G51" s="227">
        <v>1</v>
      </c>
      <c r="H51" s="227"/>
    </row>
    <row r="52" spans="1:12" ht="15" customHeight="1" x14ac:dyDescent="0.3">
      <c r="A52" s="33" t="s">
        <v>284</v>
      </c>
      <c r="B52" s="227">
        <f>SUM('T3.3(a)'!B53+'T3.3(b)'!B53+'T3.3(c)'!B53+'T3.3(d)'!B53+'T3.3(e)'!B53)</f>
        <v>0</v>
      </c>
      <c r="C52" s="227">
        <f>SUM('T3.3(a)'!C53+'T3.3(b)'!C53+'T3.3(c)'!C53+'T3.3(d)'!C53+'T3.3(e)'!C53)</f>
        <v>0</v>
      </c>
      <c r="D52" s="227">
        <v>1</v>
      </c>
      <c r="E52" s="227">
        <v>0</v>
      </c>
      <c r="F52" s="227">
        <v>0</v>
      </c>
      <c r="G52" s="227">
        <v>0</v>
      </c>
      <c r="H52" s="227"/>
    </row>
    <row r="53" spans="1:12" ht="15" customHeight="1" x14ac:dyDescent="0.3">
      <c r="A53" s="33" t="s">
        <v>285</v>
      </c>
      <c r="B53" s="227">
        <f>SUM('T3.3(a)'!B54+'T3.3(b)'!B54+'T3.3(c)'!B54+'T3.3(d)'!B54+'T3.3(e)'!B54)</f>
        <v>0</v>
      </c>
      <c r="C53" s="227">
        <f>SUM('T3.3(a)'!C54+'T3.3(b)'!C54+'T3.3(c)'!C54+'T3.3(d)'!C54+'T3.3(e)'!C54)</f>
        <v>0</v>
      </c>
      <c r="D53" s="227">
        <v>0</v>
      </c>
      <c r="E53" s="227">
        <v>0</v>
      </c>
      <c r="F53" s="227">
        <v>0</v>
      </c>
      <c r="G53" s="227">
        <v>0</v>
      </c>
      <c r="H53" s="227"/>
    </row>
    <row r="54" spans="1:12" ht="3.75" customHeight="1" x14ac:dyDescent="0.3">
      <c r="B54" s="227"/>
      <c r="D54" s="227"/>
      <c r="E54" s="227"/>
      <c r="F54" s="227"/>
      <c r="G54" s="227"/>
      <c r="H54" s="227"/>
    </row>
    <row r="55" spans="1:12" ht="3.75" customHeight="1" x14ac:dyDescent="0.3">
      <c r="A55" s="243"/>
      <c r="B55" s="244"/>
      <c r="C55" s="244"/>
      <c r="D55" s="244"/>
      <c r="E55" s="244"/>
      <c r="F55" s="244"/>
      <c r="G55" s="244"/>
      <c r="H55" s="227"/>
    </row>
    <row r="56" spans="1:12" ht="14.25" customHeight="1" x14ac:dyDescent="0.3">
      <c r="A56" s="225" t="s">
        <v>34</v>
      </c>
      <c r="B56" s="226">
        <f t="shared" ref="B56:F56" si="6">SUM(B57:B70)</f>
        <v>2831</v>
      </c>
      <c r="C56" s="226">
        <f t="shared" si="6"/>
        <v>3664</v>
      </c>
      <c r="D56" s="226">
        <f t="shared" si="6"/>
        <v>2783</v>
      </c>
      <c r="E56" s="226">
        <f t="shared" si="6"/>
        <v>2824</v>
      </c>
      <c r="F56" s="226">
        <f t="shared" si="6"/>
        <v>2518</v>
      </c>
      <c r="G56" s="226">
        <f t="shared" ref="G56" si="7">SUM(G57:G70)</f>
        <v>2733</v>
      </c>
      <c r="H56" s="227"/>
      <c r="I56" s="229"/>
    </row>
    <row r="57" spans="1:12" ht="15" customHeight="1" x14ac:dyDescent="0.3">
      <c r="A57" s="33" t="s">
        <v>283</v>
      </c>
      <c r="B57" s="227">
        <f t="shared" ref="B57:G70" si="8">SUM(B40,B24,B8)</f>
        <v>0</v>
      </c>
      <c r="C57" s="227">
        <f t="shared" si="8"/>
        <v>0</v>
      </c>
      <c r="D57" s="227">
        <f t="shared" si="8"/>
        <v>0</v>
      </c>
      <c r="E57" s="227">
        <f t="shared" si="8"/>
        <v>1</v>
      </c>
      <c r="F57" s="227">
        <f t="shared" si="8"/>
        <v>0</v>
      </c>
      <c r="G57" s="227">
        <f t="shared" si="8"/>
        <v>0</v>
      </c>
      <c r="H57" s="227"/>
      <c r="L57" s="229"/>
    </row>
    <row r="58" spans="1:12" ht="15" customHeight="1" x14ac:dyDescent="0.3">
      <c r="A58" s="33" t="s">
        <v>126</v>
      </c>
      <c r="B58" s="227">
        <f t="shared" ref="B58:F58" si="9">SUM(B41,B25,B9)</f>
        <v>72</v>
      </c>
      <c r="C58" s="227">
        <f t="shared" si="9"/>
        <v>74</v>
      </c>
      <c r="D58" s="227">
        <f t="shared" si="9"/>
        <v>48</v>
      </c>
      <c r="E58" s="227">
        <f t="shared" si="9"/>
        <v>59</v>
      </c>
      <c r="F58" s="227">
        <f t="shared" si="9"/>
        <v>51</v>
      </c>
      <c r="G58" s="227">
        <f t="shared" si="8"/>
        <v>43</v>
      </c>
      <c r="H58" s="227"/>
      <c r="L58" s="229"/>
    </row>
    <row r="59" spans="1:12" ht="15" customHeight="1" x14ac:dyDescent="0.3">
      <c r="A59" s="33" t="s">
        <v>127</v>
      </c>
      <c r="B59" s="227">
        <f t="shared" ref="B59:F59" si="10">SUM(B42,B26,B10)</f>
        <v>545</v>
      </c>
      <c r="C59" s="227">
        <f t="shared" si="10"/>
        <v>809</v>
      </c>
      <c r="D59" s="227">
        <f t="shared" si="10"/>
        <v>650</v>
      </c>
      <c r="E59" s="227">
        <f t="shared" si="10"/>
        <v>633</v>
      </c>
      <c r="F59" s="227">
        <f t="shared" si="10"/>
        <v>427</v>
      </c>
      <c r="G59" s="227">
        <f t="shared" si="8"/>
        <v>457</v>
      </c>
      <c r="H59" s="227"/>
      <c r="I59" s="229"/>
      <c r="K59" s="229"/>
      <c r="L59" s="229"/>
    </row>
    <row r="60" spans="1:12" ht="15" customHeight="1" x14ac:dyDescent="0.3">
      <c r="A60" s="33" t="s">
        <v>128</v>
      </c>
      <c r="B60" s="227">
        <f t="shared" ref="B60:F60" si="11">SUM(B43,B27,B11)</f>
        <v>1160</v>
      </c>
      <c r="C60" s="227">
        <f t="shared" si="11"/>
        <v>1504</v>
      </c>
      <c r="D60" s="227">
        <f t="shared" si="11"/>
        <v>1124</v>
      </c>
      <c r="E60" s="227">
        <f t="shared" si="11"/>
        <v>1064</v>
      </c>
      <c r="F60" s="227">
        <f t="shared" si="11"/>
        <v>935</v>
      </c>
      <c r="G60" s="227">
        <f t="shared" si="8"/>
        <v>1030</v>
      </c>
      <c r="H60" s="227"/>
      <c r="K60" s="229"/>
      <c r="L60" s="229"/>
    </row>
    <row r="61" spans="1:12" ht="15" customHeight="1" x14ac:dyDescent="0.3">
      <c r="A61" s="33" t="s">
        <v>129</v>
      </c>
      <c r="B61" s="227">
        <f t="shared" ref="B61:F61" si="12">SUM(B44,B28,B12)</f>
        <v>580</v>
      </c>
      <c r="C61" s="227">
        <f t="shared" si="12"/>
        <v>741</v>
      </c>
      <c r="D61" s="227">
        <f t="shared" si="12"/>
        <v>533</v>
      </c>
      <c r="E61" s="227">
        <f t="shared" si="12"/>
        <v>573</v>
      </c>
      <c r="F61" s="227">
        <f t="shared" si="12"/>
        <v>533</v>
      </c>
      <c r="G61" s="227">
        <f t="shared" si="8"/>
        <v>588</v>
      </c>
      <c r="H61" s="227"/>
      <c r="K61" s="229"/>
    </row>
    <row r="62" spans="1:12" ht="15" customHeight="1" x14ac:dyDescent="0.3">
      <c r="A62" s="33" t="s">
        <v>130</v>
      </c>
      <c r="B62" s="227">
        <f t="shared" ref="B62:F62" si="13">SUM(B45,B29,B13)</f>
        <v>196</v>
      </c>
      <c r="C62" s="227">
        <f t="shared" si="13"/>
        <v>242</v>
      </c>
      <c r="D62" s="227">
        <f t="shared" si="13"/>
        <v>199</v>
      </c>
      <c r="E62" s="227">
        <f t="shared" si="13"/>
        <v>212</v>
      </c>
      <c r="F62" s="227">
        <f t="shared" si="13"/>
        <v>255</v>
      </c>
      <c r="G62" s="227">
        <f t="shared" si="8"/>
        <v>267</v>
      </c>
      <c r="H62" s="227"/>
      <c r="K62" s="229"/>
    </row>
    <row r="63" spans="1:12" ht="15" customHeight="1" x14ac:dyDescent="0.3">
      <c r="A63" s="33" t="s">
        <v>131</v>
      </c>
      <c r="B63" s="227">
        <f t="shared" ref="B63:F63" si="14">SUM(B46,B30,B14)</f>
        <v>98</v>
      </c>
      <c r="C63" s="227">
        <f t="shared" si="14"/>
        <v>111</v>
      </c>
      <c r="D63" s="227">
        <f t="shared" si="14"/>
        <v>98</v>
      </c>
      <c r="E63" s="227">
        <f t="shared" si="14"/>
        <v>103</v>
      </c>
      <c r="F63" s="227">
        <f t="shared" si="14"/>
        <v>119</v>
      </c>
      <c r="G63" s="227">
        <f t="shared" si="8"/>
        <v>118</v>
      </c>
      <c r="H63" s="227"/>
      <c r="K63" s="229"/>
      <c r="L63" s="229"/>
    </row>
    <row r="64" spans="1:12" ht="15" customHeight="1" x14ac:dyDescent="0.3">
      <c r="A64" s="33" t="s">
        <v>132</v>
      </c>
      <c r="B64" s="227">
        <f t="shared" ref="B64:F64" si="15">SUM(B47,B31,B15)</f>
        <v>68</v>
      </c>
      <c r="C64" s="227">
        <f t="shared" si="15"/>
        <v>65</v>
      </c>
      <c r="D64" s="227">
        <f t="shared" si="15"/>
        <v>58</v>
      </c>
      <c r="E64" s="227">
        <f t="shared" si="15"/>
        <v>68</v>
      </c>
      <c r="F64" s="227">
        <f t="shared" si="15"/>
        <v>65</v>
      </c>
      <c r="G64" s="227">
        <f t="shared" si="8"/>
        <v>86</v>
      </c>
      <c r="H64" s="227"/>
      <c r="K64" s="229"/>
    </row>
    <row r="65" spans="1:9" ht="15" customHeight="1" x14ac:dyDescent="0.3">
      <c r="A65" s="33" t="s">
        <v>133</v>
      </c>
      <c r="B65" s="227">
        <f t="shared" ref="B65:F65" si="16">SUM(B48,B32,B16)</f>
        <v>35</v>
      </c>
      <c r="C65" s="227">
        <f t="shared" si="16"/>
        <v>48</v>
      </c>
      <c r="D65" s="227">
        <f t="shared" si="16"/>
        <v>25</v>
      </c>
      <c r="E65" s="227">
        <f t="shared" si="16"/>
        <v>45</v>
      </c>
      <c r="F65" s="227">
        <f t="shared" si="16"/>
        <v>45</v>
      </c>
      <c r="G65" s="227">
        <f t="shared" si="8"/>
        <v>45</v>
      </c>
      <c r="H65" s="227"/>
      <c r="I65" s="229"/>
    </row>
    <row r="66" spans="1:9" ht="15" customHeight="1" x14ac:dyDescent="0.3">
      <c r="A66" s="33" t="s">
        <v>134</v>
      </c>
      <c r="B66" s="227">
        <f t="shared" ref="B66:F66" si="17">SUM(B49,B33,B17)</f>
        <v>25</v>
      </c>
      <c r="C66" s="227">
        <f t="shared" si="17"/>
        <v>26</v>
      </c>
      <c r="D66" s="227">
        <f t="shared" si="17"/>
        <v>16</v>
      </c>
      <c r="E66" s="227">
        <f t="shared" si="17"/>
        <v>15</v>
      </c>
      <c r="F66" s="227">
        <f t="shared" si="17"/>
        <v>29</v>
      </c>
      <c r="G66" s="227">
        <f t="shared" si="8"/>
        <v>37</v>
      </c>
      <c r="H66" s="227"/>
    </row>
    <row r="67" spans="1:9" ht="15" customHeight="1" x14ac:dyDescent="0.3">
      <c r="A67" s="33" t="s">
        <v>135</v>
      </c>
      <c r="B67" s="227">
        <f t="shared" ref="B67:F67" si="18">SUM(B50,B34,B18)</f>
        <v>25</v>
      </c>
      <c r="C67" s="227">
        <f t="shared" si="18"/>
        <v>21</v>
      </c>
      <c r="D67" s="227">
        <f t="shared" si="18"/>
        <v>13</v>
      </c>
      <c r="E67" s="227">
        <f t="shared" si="18"/>
        <v>28</v>
      </c>
      <c r="F67" s="227">
        <f t="shared" si="18"/>
        <v>17</v>
      </c>
      <c r="G67" s="227">
        <f t="shared" si="8"/>
        <v>21</v>
      </c>
      <c r="H67" s="227"/>
    </row>
    <row r="68" spans="1:9" ht="15" customHeight="1" x14ac:dyDescent="0.3">
      <c r="A68" s="33" t="s">
        <v>136</v>
      </c>
      <c r="B68" s="227">
        <f t="shared" ref="B68:F68" si="19">SUM(B51,B35,B19)</f>
        <v>15</v>
      </c>
      <c r="C68" s="227">
        <f t="shared" si="19"/>
        <v>13</v>
      </c>
      <c r="D68" s="227">
        <f t="shared" si="19"/>
        <v>7</v>
      </c>
      <c r="E68" s="227">
        <f t="shared" si="19"/>
        <v>13</v>
      </c>
      <c r="F68" s="227">
        <f t="shared" si="19"/>
        <v>16</v>
      </c>
      <c r="G68" s="227">
        <f t="shared" si="8"/>
        <v>19</v>
      </c>
      <c r="H68" s="227"/>
    </row>
    <row r="69" spans="1:9" ht="15" customHeight="1" x14ac:dyDescent="0.3">
      <c r="A69" s="33" t="s">
        <v>284</v>
      </c>
      <c r="B69" s="227">
        <f t="shared" ref="B69:F69" si="20">SUM(B52,B36,B20)</f>
        <v>10</v>
      </c>
      <c r="C69" s="227">
        <f t="shared" si="20"/>
        <v>9</v>
      </c>
      <c r="D69" s="227">
        <f t="shared" si="20"/>
        <v>12</v>
      </c>
      <c r="E69" s="227">
        <f t="shared" si="20"/>
        <v>10</v>
      </c>
      <c r="F69" s="227">
        <f t="shared" si="20"/>
        <v>25</v>
      </c>
      <c r="G69" s="227">
        <f t="shared" si="8"/>
        <v>20</v>
      </c>
      <c r="H69" s="227"/>
    </row>
    <row r="70" spans="1:9" ht="15" customHeight="1" x14ac:dyDescent="0.3">
      <c r="A70" s="33" t="s">
        <v>285</v>
      </c>
      <c r="B70" s="227">
        <f t="shared" ref="B70:F70" si="21">SUM(B53,B37,B21)</f>
        <v>2</v>
      </c>
      <c r="C70" s="227">
        <f t="shared" si="21"/>
        <v>1</v>
      </c>
      <c r="D70" s="227">
        <f t="shared" si="21"/>
        <v>0</v>
      </c>
      <c r="E70" s="227">
        <f t="shared" si="21"/>
        <v>0</v>
      </c>
      <c r="F70" s="227">
        <f t="shared" si="21"/>
        <v>1</v>
      </c>
      <c r="G70" s="227">
        <f t="shared" si="8"/>
        <v>2</v>
      </c>
      <c r="H70" s="227"/>
    </row>
    <row r="71" spans="1:9" ht="3.75" customHeight="1" x14ac:dyDescent="0.3">
      <c r="A71" s="115"/>
      <c r="B71" s="245"/>
      <c r="C71" s="245"/>
      <c r="D71" s="245"/>
      <c r="E71" s="245"/>
      <c r="F71" s="245"/>
      <c r="G71" s="245"/>
      <c r="H71" s="227"/>
    </row>
    <row r="72" spans="1:9" ht="10.5" customHeight="1" x14ac:dyDescent="0.3"/>
    <row r="73" spans="1:9" ht="15.75" customHeight="1" x14ac:dyDescent="0.3">
      <c r="F73" s="234"/>
      <c r="G73" s="234" t="s">
        <v>277</v>
      </c>
    </row>
    <row r="74" spans="1:9" ht="15.75" customHeight="1" x14ac:dyDescent="0.3">
      <c r="F74" s="235"/>
      <c r="G74" s="235" t="s">
        <v>278</v>
      </c>
    </row>
    <row r="75" spans="1:9" ht="21" customHeight="1" x14ac:dyDescent="0.3"/>
    <row r="76" spans="1:9" x14ac:dyDescent="0.3">
      <c r="E76" s="246"/>
      <c r="F76" s="246"/>
      <c r="H76" s="246"/>
    </row>
    <row r="77" spans="1:9" x14ac:dyDescent="0.3">
      <c r="E77" s="246"/>
      <c r="F77" s="246"/>
      <c r="H77" s="246"/>
    </row>
    <row r="78" spans="1:9" x14ac:dyDescent="0.3">
      <c r="E78" s="246"/>
      <c r="F78" s="246"/>
      <c r="H78" s="246"/>
    </row>
    <row r="79" spans="1:9" x14ac:dyDescent="0.3">
      <c r="E79" s="246"/>
      <c r="F79" s="246"/>
      <c r="G79" s="246"/>
      <c r="H79" s="246"/>
    </row>
    <row r="80" spans="1:9" x14ac:dyDescent="0.3">
      <c r="E80" s="246"/>
      <c r="F80" s="246"/>
      <c r="G80" s="246"/>
      <c r="H80" s="246"/>
    </row>
    <row r="81" spans="6:7" x14ac:dyDescent="0.3">
      <c r="F81" s="246"/>
      <c r="G81" s="246"/>
    </row>
    <row r="82" spans="6:7" x14ac:dyDescent="0.3">
      <c r="F82" s="246"/>
      <c r="G82" s="246"/>
    </row>
    <row r="83" spans="6:7" x14ac:dyDescent="0.3">
      <c r="F83" s="246"/>
      <c r="G83" s="246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68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 tint="0.79998168889431442"/>
  </sheetPr>
  <dimension ref="A1:H76"/>
  <sheetViews>
    <sheetView view="pageBreakPreview" zoomScale="90" zoomScaleSheetLayoutView="90" workbookViewId="0">
      <selection activeCell="F54" sqref="F54"/>
    </sheetView>
  </sheetViews>
  <sheetFormatPr defaultColWidth="9.109375" defaultRowHeight="15.6" x14ac:dyDescent="0.3"/>
  <cols>
    <col min="1" max="1" width="39.109375" style="91" customWidth="1"/>
    <col min="2" max="8" width="12.33203125" style="100" customWidth="1"/>
    <col min="9" max="256" width="9.109375" style="91"/>
    <col min="257" max="257" width="39.109375" style="91" customWidth="1"/>
    <col min="258" max="264" width="12.33203125" style="91" customWidth="1"/>
    <col min="265" max="512" width="9.109375" style="91"/>
    <col min="513" max="513" width="39.109375" style="91" customWidth="1"/>
    <col min="514" max="520" width="12.33203125" style="91" customWidth="1"/>
    <col min="521" max="768" width="9.109375" style="91"/>
    <col min="769" max="769" width="39.109375" style="91" customWidth="1"/>
    <col min="770" max="776" width="12.33203125" style="91" customWidth="1"/>
    <col min="777" max="1024" width="9.109375" style="91"/>
    <col min="1025" max="1025" width="39.109375" style="91" customWidth="1"/>
    <col min="1026" max="1032" width="12.33203125" style="91" customWidth="1"/>
    <col min="1033" max="1280" width="9.109375" style="91"/>
    <col min="1281" max="1281" width="39.109375" style="91" customWidth="1"/>
    <col min="1282" max="1288" width="12.33203125" style="91" customWidth="1"/>
    <col min="1289" max="1536" width="9.109375" style="91"/>
    <col min="1537" max="1537" width="39.109375" style="91" customWidth="1"/>
    <col min="1538" max="1544" width="12.33203125" style="91" customWidth="1"/>
    <col min="1545" max="1792" width="9.109375" style="91"/>
    <col min="1793" max="1793" width="39.109375" style="91" customWidth="1"/>
    <col min="1794" max="1800" width="12.33203125" style="91" customWidth="1"/>
    <col min="1801" max="2048" width="9.109375" style="91"/>
    <col min="2049" max="2049" width="39.109375" style="91" customWidth="1"/>
    <col min="2050" max="2056" width="12.33203125" style="91" customWidth="1"/>
    <col min="2057" max="2304" width="9.109375" style="91"/>
    <col min="2305" max="2305" width="39.109375" style="91" customWidth="1"/>
    <col min="2306" max="2312" width="12.33203125" style="91" customWidth="1"/>
    <col min="2313" max="2560" width="9.109375" style="91"/>
    <col min="2561" max="2561" width="39.109375" style="91" customWidth="1"/>
    <col min="2562" max="2568" width="12.33203125" style="91" customWidth="1"/>
    <col min="2569" max="2816" width="9.109375" style="91"/>
    <col min="2817" max="2817" width="39.109375" style="91" customWidth="1"/>
    <col min="2818" max="2824" width="12.33203125" style="91" customWidth="1"/>
    <col min="2825" max="3072" width="9.109375" style="91"/>
    <col min="3073" max="3073" width="39.109375" style="91" customWidth="1"/>
    <col min="3074" max="3080" width="12.33203125" style="91" customWidth="1"/>
    <col min="3081" max="3328" width="9.109375" style="91"/>
    <col min="3329" max="3329" width="39.109375" style="91" customWidth="1"/>
    <col min="3330" max="3336" width="12.33203125" style="91" customWidth="1"/>
    <col min="3337" max="3584" width="9.109375" style="91"/>
    <col min="3585" max="3585" width="39.109375" style="91" customWidth="1"/>
    <col min="3586" max="3592" width="12.33203125" style="91" customWidth="1"/>
    <col min="3593" max="3840" width="9.109375" style="91"/>
    <col min="3841" max="3841" width="39.109375" style="91" customWidth="1"/>
    <col min="3842" max="3848" width="12.33203125" style="91" customWidth="1"/>
    <col min="3849" max="4096" width="9.109375" style="91"/>
    <col min="4097" max="4097" width="39.109375" style="91" customWidth="1"/>
    <col min="4098" max="4104" width="12.33203125" style="91" customWidth="1"/>
    <col min="4105" max="4352" width="9.109375" style="91"/>
    <col min="4353" max="4353" width="39.109375" style="91" customWidth="1"/>
    <col min="4354" max="4360" width="12.33203125" style="91" customWidth="1"/>
    <col min="4361" max="4608" width="9.109375" style="91"/>
    <col min="4609" max="4609" width="39.109375" style="91" customWidth="1"/>
    <col min="4610" max="4616" width="12.33203125" style="91" customWidth="1"/>
    <col min="4617" max="4864" width="9.109375" style="91"/>
    <col min="4865" max="4865" width="39.109375" style="91" customWidth="1"/>
    <col min="4866" max="4872" width="12.33203125" style="91" customWidth="1"/>
    <col min="4873" max="5120" width="9.109375" style="91"/>
    <col min="5121" max="5121" width="39.109375" style="91" customWidth="1"/>
    <col min="5122" max="5128" width="12.33203125" style="91" customWidth="1"/>
    <col min="5129" max="5376" width="9.109375" style="91"/>
    <col min="5377" max="5377" width="39.109375" style="91" customWidth="1"/>
    <col min="5378" max="5384" width="12.33203125" style="91" customWidth="1"/>
    <col min="5385" max="5632" width="9.109375" style="91"/>
    <col min="5633" max="5633" width="39.109375" style="91" customWidth="1"/>
    <col min="5634" max="5640" width="12.33203125" style="91" customWidth="1"/>
    <col min="5641" max="5888" width="9.109375" style="91"/>
    <col min="5889" max="5889" width="39.109375" style="91" customWidth="1"/>
    <col min="5890" max="5896" width="12.33203125" style="91" customWidth="1"/>
    <col min="5897" max="6144" width="9.109375" style="91"/>
    <col min="6145" max="6145" width="39.109375" style="91" customWidth="1"/>
    <col min="6146" max="6152" width="12.33203125" style="91" customWidth="1"/>
    <col min="6153" max="6400" width="9.109375" style="91"/>
    <col min="6401" max="6401" width="39.109375" style="91" customWidth="1"/>
    <col min="6402" max="6408" width="12.33203125" style="91" customWidth="1"/>
    <col min="6409" max="6656" width="9.109375" style="91"/>
    <col min="6657" max="6657" width="39.109375" style="91" customWidth="1"/>
    <col min="6658" max="6664" width="12.33203125" style="91" customWidth="1"/>
    <col min="6665" max="6912" width="9.109375" style="91"/>
    <col min="6913" max="6913" width="39.109375" style="91" customWidth="1"/>
    <col min="6914" max="6920" width="12.33203125" style="91" customWidth="1"/>
    <col min="6921" max="7168" width="9.109375" style="91"/>
    <col min="7169" max="7169" width="39.109375" style="91" customWidth="1"/>
    <col min="7170" max="7176" width="12.33203125" style="91" customWidth="1"/>
    <col min="7177" max="7424" width="9.109375" style="91"/>
    <col min="7425" max="7425" width="39.109375" style="91" customWidth="1"/>
    <col min="7426" max="7432" width="12.33203125" style="91" customWidth="1"/>
    <col min="7433" max="7680" width="9.109375" style="91"/>
    <col min="7681" max="7681" width="39.109375" style="91" customWidth="1"/>
    <col min="7682" max="7688" width="12.33203125" style="91" customWidth="1"/>
    <col min="7689" max="7936" width="9.109375" style="91"/>
    <col min="7937" max="7937" width="39.109375" style="91" customWidth="1"/>
    <col min="7938" max="7944" width="12.33203125" style="91" customWidth="1"/>
    <col min="7945" max="8192" width="9.109375" style="91"/>
    <col min="8193" max="8193" width="39.109375" style="91" customWidth="1"/>
    <col min="8194" max="8200" width="12.33203125" style="91" customWidth="1"/>
    <col min="8201" max="8448" width="9.109375" style="91"/>
    <col min="8449" max="8449" width="39.109375" style="91" customWidth="1"/>
    <col min="8450" max="8456" width="12.33203125" style="91" customWidth="1"/>
    <col min="8457" max="8704" width="9.109375" style="91"/>
    <col min="8705" max="8705" width="39.109375" style="91" customWidth="1"/>
    <col min="8706" max="8712" width="12.33203125" style="91" customWidth="1"/>
    <col min="8713" max="8960" width="9.109375" style="91"/>
    <col min="8961" max="8961" width="39.109375" style="91" customWidth="1"/>
    <col min="8962" max="8968" width="12.33203125" style="91" customWidth="1"/>
    <col min="8969" max="9216" width="9.109375" style="91"/>
    <col min="9217" max="9217" width="39.109375" style="91" customWidth="1"/>
    <col min="9218" max="9224" width="12.33203125" style="91" customWidth="1"/>
    <col min="9225" max="9472" width="9.109375" style="91"/>
    <col min="9473" max="9473" width="39.109375" style="91" customWidth="1"/>
    <col min="9474" max="9480" width="12.33203125" style="91" customWidth="1"/>
    <col min="9481" max="9728" width="9.109375" style="91"/>
    <col min="9729" max="9729" width="39.109375" style="91" customWidth="1"/>
    <col min="9730" max="9736" width="12.33203125" style="91" customWidth="1"/>
    <col min="9737" max="9984" width="9.109375" style="91"/>
    <col min="9985" max="9985" width="39.109375" style="91" customWidth="1"/>
    <col min="9986" max="9992" width="12.33203125" style="91" customWidth="1"/>
    <col min="9993" max="10240" width="9.109375" style="91"/>
    <col min="10241" max="10241" width="39.109375" style="91" customWidth="1"/>
    <col min="10242" max="10248" width="12.33203125" style="91" customWidth="1"/>
    <col min="10249" max="10496" width="9.109375" style="91"/>
    <col min="10497" max="10497" width="39.109375" style="91" customWidth="1"/>
    <col min="10498" max="10504" width="12.33203125" style="91" customWidth="1"/>
    <col min="10505" max="10752" width="9.109375" style="91"/>
    <col min="10753" max="10753" width="39.109375" style="91" customWidth="1"/>
    <col min="10754" max="10760" width="12.33203125" style="91" customWidth="1"/>
    <col min="10761" max="11008" width="9.109375" style="91"/>
    <col min="11009" max="11009" width="39.109375" style="91" customWidth="1"/>
    <col min="11010" max="11016" width="12.33203125" style="91" customWidth="1"/>
    <col min="11017" max="11264" width="9.109375" style="91"/>
    <col min="11265" max="11265" width="39.109375" style="91" customWidth="1"/>
    <col min="11266" max="11272" width="12.33203125" style="91" customWidth="1"/>
    <col min="11273" max="11520" width="9.109375" style="91"/>
    <col min="11521" max="11521" width="39.109375" style="91" customWidth="1"/>
    <col min="11522" max="11528" width="12.33203125" style="91" customWidth="1"/>
    <col min="11529" max="11776" width="9.109375" style="91"/>
    <col min="11777" max="11777" width="39.109375" style="91" customWidth="1"/>
    <col min="11778" max="11784" width="12.33203125" style="91" customWidth="1"/>
    <col min="11785" max="12032" width="9.109375" style="91"/>
    <col min="12033" max="12033" width="39.109375" style="91" customWidth="1"/>
    <col min="12034" max="12040" width="12.33203125" style="91" customWidth="1"/>
    <col min="12041" max="12288" width="9.109375" style="91"/>
    <col min="12289" max="12289" width="39.109375" style="91" customWidth="1"/>
    <col min="12290" max="12296" width="12.33203125" style="91" customWidth="1"/>
    <col min="12297" max="12544" width="9.109375" style="91"/>
    <col min="12545" max="12545" width="39.109375" style="91" customWidth="1"/>
    <col min="12546" max="12552" width="12.33203125" style="91" customWidth="1"/>
    <col min="12553" max="12800" width="9.109375" style="91"/>
    <col min="12801" max="12801" width="39.109375" style="91" customWidth="1"/>
    <col min="12802" max="12808" width="12.33203125" style="91" customWidth="1"/>
    <col min="12809" max="13056" width="9.109375" style="91"/>
    <col min="13057" max="13057" width="39.109375" style="91" customWidth="1"/>
    <col min="13058" max="13064" width="12.33203125" style="91" customWidth="1"/>
    <col min="13065" max="13312" width="9.109375" style="91"/>
    <col min="13313" max="13313" width="39.109375" style="91" customWidth="1"/>
    <col min="13314" max="13320" width="12.33203125" style="91" customWidth="1"/>
    <col min="13321" max="13568" width="9.109375" style="91"/>
    <col min="13569" max="13569" width="39.109375" style="91" customWidth="1"/>
    <col min="13570" max="13576" width="12.33203125" style="91" customWidth="1"/>
    <col min="13577" max="13824" width="9.109375" style="91"/>
    <col min="13825" max="13825" width="39.109375" style="91" customWidth="1"/>
    <col min="13826" max="13832" width="12.33203125" style="91" customWidth="1"/>
    <col min="13833" max="14080" width="9.109375" style="91"/>
    <col min="14081" max="14081" width="39.109375" style="91" customWidth="1"/>
    <col min="14082" max="14088" width="12.33203125" style="91" customWidth="1"/>
    <col min="14089" max="14336" width="9.109375" style="91"/>
    <col min="14337" max="14337" width="39.109375" style="91" customWidth="1"/>
    <col min="14338" max="14344" width="12.33203125" style="91" customWidth="1"/>
    <col min="14345" max="14592" width="9.109375" style="91"/>
    <col min="14593" max="14593" width="39.109375" style="91" customWidth="1"/>
    <col min="14594" max="14600" width="12.33203125" style="91" customWidth="1"/>
    <col min="14601" max="14848" width="9.109375" style="91"/>
    <col min="14849" max="14849" width="39.109375" style="91" customWidth="1"/>
    <col min="14850" max="14856" width="12.33203125" style="91" customWidth="1"/>
    <col min="14857" max="15104" width="9.109375" style="91"/>
    <col min="15105" max="15105" width="39.109375" style="91" customWidth="1"/>
    <col min="15106" max="15112" width="12.33203125" style="91" customWidth="1"/>
    <col min="15113" max="15360" width="9.109375" style="91"/>
    <col min="15361" max="15361" width="39.109375" style="91" customWidth="1"/>
    <col min="15362" max="15368" width="12.33203125" style="91" customWidth="1"/>
    <col min="15369" max="15616" width="9.109375" style="91"/>
    <col min="15617" max="15617" width="39.109375" style="91" customWidth="1"/>
    <col min="15618" max="15624" width="12.33203125" style="91" customWidth="1"/>
    <col min="15625" max="15872" width="9.109375" style="91"/>
    <col min="15873" max="15873" width="39.109375" style="91" customWidth="1"/>
    <col min="15874" max="15880" width="12.33203125" style="91" customWidth="1"/>
    <col min="15881" max="16128" width="9.109375" style="91"/>
    <col min="16129" max="16129" width="39.109375" style="91" customWidth="1"/>
    <col min="16130" max="16136" width="12.33203125" style="91" customWidth="1"/>
    <col min="16137" max="16384" width="9.109375" style="91"/>
  </cols>
  <sheetData>
    <row r="1" spans="1:8" s="1" customFormat="1" ht="18" customHeight="1" x14ac:dyDescent="0.35">
      <c r="A1" s="219" t="s">
        <v>286</v>
      </c>
      <c r="B1" s="18"/>
      <c r="C1" s="18"/>
      <c r="D1" s="78"/>
      <c r="E1" s="78"/>
      <c r="F1" s="78"/>
      <c r="G1" s="78"/>
      <c r="H1" s="78"/>
    </row>
    <row r="2" spans="1:8" s="1" customFormat="1" ht="18" customHeight="1" x14ac:dyDescent="0.35">
      <c r="A2" s="54" t="s">
        <v>287</v>
      </c>
      <c r="B2" s="18"/>
      <c r="C2" s="18"/>
      <c r="D2" s="21"/>
      <c r="E2" s="21"/>
      <c r="F2" s="21"/>
      <c r="G2" s="21"/>
      <c r="H2" s="21"/>
    </row>
    <row r="3" spans="1:8" s="1" customFormat="1" ht="14.25" customHeight="1" x14ac:dyDescent="0.35">
      <c r="A3" s="20"/>
      <c r="B3" s="18"/>
      <c r="C3" s="18"/>
      <c r="D3" s="21"/>
      <c r="E3" s="21"/>
      <c r="F3" s="21"/>
      <c r="G3" s="21"/>
      <c r="H3" s="21"/>
    </row>
    <row r="4" spans="1:8" ht="14.25" customHeight="1" x14ac:dyDescent="0.35">
      <c r="F4" s="247"/>
      <c r="G4" s="247"/>
      <c r="H4" s="247" t="s">
        <v>288</v>
      </c>
    </row>
    <row r="5" spans="1:8" ht="17.25" customHeight="1" x14ac:dyDescent="0.3">
      <c r="A5" s="193" t="s">
        <v>281</v>
      </c>
      <c r="B5" s="533" t="s">
        <v>107</v>
      </c>
      <c r="C5" s="533"/>
      <c r="D5" s="533"/>
      <c r="E5" s="533"/>
      <c r="F5" s="533"/>
      <c r="G5" s="533"/>
      <c r="H5" s="533"/>
    </row>
    <row r="6" spans="1:8" ht="17.25" customHeight="1" x14ac:dyDescent="0.3">
      <c r="A6" s="194" t="s">
        <v>282</v>
      </c>
      <c r="B6" s="195">
        <v>2019</v>
      </c>
      <c r="C6" s="195">
        <v>2020</v>
      </c>
      <c r="D6" s="195">
        <v>2020</v>
      </c>
      <c r="E6" s="195">
        <v>2021</v>
      </c>
      <c r="F6" s="195">
        <v>2022</v>
      </c>
      <c r="G6" s="195">
        <v>2023</v>
      </c>
      <c r="H6" s="195">
        <v>2024</v>
      </c>
    </row>
    <row r="7" spans="1:8" ht="3.75" customHeight="1" x14ac:dyDescent="0.35">
      <c r="A7" s="223"/>
      <c r="B7" s="224"/>
      <c r="C7" s="224"/>
      <c r="D7" s="224"/>
      <c r="E7" s="224"/>
      <c r="F7" s="224"/>
      <c r="G7" s="224"/>
      <c r="H7" s="224"/>
    </row>
    <row r="8" spans="1:8" ht="14.25" customHeight="1" x14ac:dyDescent="0.3">
      <c r="A8" s="225" t="s">
        <v>273</v>
      </c>
      <c r="B8" s="226">
        <f t="shared" ref="B8:G8" si="0">SUM(B9:B22)</f>
        <v>2247</v>
      </c>
      <c r="C8" s="226">
        <f t="shared" si="0"/>
        <v>3044</v>
      </c>
      <c r="D8" s="226">
        <f t="shared" si="0"/>
        <v>3044</v>
      </c>
      <c r="E8" s="226">
        <f t="shared" si="0"/>
        <v>2329</v>
      </c>
      <c r="F8" s="226">
        <f t="shared" si="0"/>
        <v>2257</v>
      </c>
      <c r="G8" s="226">
        <f t="shared" si="0"/>
        <v>1914</v>
      </c>
      <c r="H8" s="226">
        <f t="shared" ref="H8" si="1">SUM(H9:H22)</f>
        <v>2113</v>
      </c>
    </row>
    <row r="9" spans="1:8" ht="15" customHeight="1" x14ac:dyDescent="0.3">
      <c r="A9" s="33" t="s">
        <v>283</v>
      </c>
      <c r="B9" s="227">
        <v>0</v>
      </c>
      <c r="C9" s="227">
        <v>0</v>
      </c>
      <c r="D9" s="227">
        <v>0</v>
      </c>
      <c r="E9" s="227">
        <v>0</v>
      </c>
      <c r="F9" s="227">
        <v>1</v>
      </c>
      <c r="G9" s="227">
        <v>0</v>
      </c>
      <c r="H9" s="227">
        <v>0</v>
      </c>
    </row>
    <row r="10" spans="1:8" ht="15" customHeight="1" x14ac:dyDescent="0.3">
      <c r="A10" s="33" t="s">
        <v>126</v>
      </c>
      <c r="B10" s="227">
        <v>72</v>
      </c>
      <c r="C10" s="227">
        <v>73</v>
      </c>
      <c r="D10" s="227">
        <v>73</v>
      </c>
      <c r="E10" s="227">
        <v>48</v>
      </c>
      <c r="F10" s="227">
        <v>57</v>
      </c>
      <c r="G10" s="227">
        <v>50</v>
      </c>
      <c r="H10" s="227">
        <v>41</v>
      </c>
    </row>
    <row r="11" spans="1:8" ht="15" customHeight="1" x14ac:dyDescent="0.3">
      <c r="A11" s="33" t="s">
        <v>127</v>
      </c>
      <c r="B11" s="227">
        <v>521</v>
      </c>
      <c r="C11" s="227">
        <v>772</v>
      </c>
      <c r="D11" s="227">
        <v>772</v>
      </c>
      <c r="E11" s="227">
        <v>633</v>
      </c>
      <c r="F11" s="227">
        <v>612</v>
      </c>
      <c r="G11" s="227">
        <v>408</v>
      </c>
      <c r="H11" s="227">
        <v>444</v>
      </c>
    </row>
    <row r="12" spans="1:8" ht="15" customHeight="1" x14ac:dyDescent="0.3">
      <c r="A12" s="33" t="s">
        <v>128</v>
      </c>
      <c r="B12" s="227">
        <v>1046</v>
      </c>
      <c r="C12" s="227">
        <v>1396</v>
      </c>
      <c r="D12" s="227">
        <v>1396</v>
      </c>
      <c r="E12" s="227">
        <v>1070</v>
      </c>
      <c r="F12" s="227">
        <v>974</v>
      </c>
      <c r="G12" s="227">
        <v>858</v>
      </c>
      <c r="H12" s="227">
        <v>958</v>
      </c>
    </row>
    <row r="13" spans="1:8" ht="15" customHeight="1" x14ac:dyDescent="0.3">
      <c r="A13" s="33" t="s">
        <v>129</v>
      </c>
      <c r="B13" s="227">
        <v>452</v>
      </c>
      <c r="C13" s="227">
        <v>612</v>
      </c>
      <c r="D13" s="227">
        <v>612</v>
      </c>
      <c r="E13" s="227">
        <v>423</v>
      </c>
      <c r="F13" s="227">
        <v>439</v>
      </c>
      <c r="G13" s="227">
        <v>415</v>
      </c>
      <c r="H13" s="227">
        <v>470</v>
      </c>
    </row>
    <row r="14" spans="1:8" ht="15" customHeight="1" x14ac:dyDescent="0.3">
      <c r="A14" s="33" t="s">
        <v>130</v>
      </c>
      <c r="B14" s="227">
        <v>99</v>
      </c>
      <c r="C14" s="227">
        <v>130</v>
      </c>
      <c r="D14" s="227">
        <v>130</v>
      </c>
      <c r="E14" s="227">
        <v>100</v>
      </c>
      <c r="F14" s="227">
        <v>127</v>
      </c>
      <c r="G14" s="227">
        <v>121</v>
      </c>
      <c r="H14" s="227">
        <v>133</v>
      </c>
    </row>
    <row r="15" spans="1:8" ht="15" customHeight="1" x14ac:dyDescent="0.3">
      <c r="A15" s="33" t="s">
        <v>131</v>
      </c>
      <c r="B15" s="227">
        <v>32</v>
      </c>
      <c r="C15" s="227">
        <v>37</v>
      </c>
      <c r="D15" s="227">
        <v>37</v>
      </c>
      <c r="E15" s="227">
        <v>35</v>
      </c>
      <c r="F15" s="227">
        <v>30</v>
      </c>
      <c r="G15" s="227">
        <v>35</v>
      </c>
      <c r="H15" s="227">
        <v>44</v>
      </c>
    </row>
    <row r="16" spans="1:8" ht="15" customHeight="1" x14ac:dyDescent="0.3">
      <c r="A16" s="33" t="s">
        <v>132</v>
      </c>
      <c r="B16" s="227">
        <v>17</v>
      </c>
      <c r="C16" s="227">
        <v>15</v>
      </c>
      <c r="D16" s="227">
        <v>15</v>
      </c>
      <c r="E16" s="227">
        <v>12</v>
      </c>
      <c r="F16" s="227">
        <v>8</v>
      </c>
      <c r="G16" s="227">
        <v>14</v>
      </c>
      <c r="H16" s="227">
        <v>17</v>
      </c>
    </row>
    <row r="17" spans="1:8" ht="15" customHeight="1" x14ac:dyDescent="0.3">
      <c r="A17" s="33" t="s">
        <v>133</v>
      </c>
      <c r="B17" s="227">
        <v>2</v>
      </c>
      <c r="C17" s="227">
        <v>3</v>
      </c>
      <c r="D17" s="227">
        <v>3</v>
      </c>
      <c r="E17" s="227">
        <v>5</v>
      </c>
      <c r="F17" s="227">
        <v>8</v>
      </c>
      <c r="G17" s="227">
        <v>11</v>
      </c>
      <c r="H17" s="227">
        <v>5</v>
      </c>
    </row>
    <row r="18" spans="1:8" ht="15" customHeight="1" x14ac:dyDescent="0.3">
      <c r="A18" s="33" t="s">
        <v>134</v>
      </c>
      <c r="B18" s="227">
        <v>3</v>
      </c>
      <c r="C18" s="227">
        <v>4</v>
      </c>
      <c r="D18" s="227">
        <v>4</v>
      </c>
      <c r="E18" s="227">
        <v>3</v>
      </c>
      <c r="F18" s="227">
        <v>1</v>
      </c>
      <c r="G18" s="227">
        <v>1</v>
      </c>
      <c r="H18" s="227">
        <v>0</v>
      </c>
    </row>
    <row r="19" spans="1:8" ht="15" customHeight="1" x14ac:dyDescent="0.3">
      <c r="A19" s="33" t="s">
        <v>135</v>
      </c>
      <c r="B19" s="227">
        <v>2</v>
      </c>
      <c r="C19" s="227">
        <v>1</v>
      </c>
      <c r="D19" s="227">
        <v>1</v>
      </c>
      <c r="E19" s="227">
        <v>0</v>
      </c>
      <c r="F19" s="227">
        <v>0</v>
      </c>
      <c r="G19" s="227">
        <v>0</v>
      </c>
      <c r="H19" s="227">
        <v>1</v>
      </c>
    </row>
    <row r="20" spans="1:8" ht="15" customHeight="1" x14ac:dyDescent="0.3">
      <c r="A20" s="33" t="s">
        <v>136</v>
      </c>
      <c r="B20" s="227">
        <v>1</v>
      </c>
      <c r="C20" s="227">
        <v>1</v>
      </c>
      <c r="D20" s="227">
        <v>1</v>
      </c>
      <c r="E20" s="227">
        <v>0</v>
      </c>
      <c r="F20" s="227">
        <v>0</v>
      </c>
      <c r="G20" s="227">
        <v>0</v>
      </c>
      <c r="H20" s="227">
        <v>0</v>
      </c>
    </row>
    <row r="21" spans="1:8" ht="15" customHeight="1" x14ac:dyDescent="0.3">
      <c r="A21" s="33" t="s">
        <v>284</v>
      </c>
      <c r="B21" s="227">
        <v>0</v>
      </c>
      <c r="C21" s="227">
        <v>0</v>
      </c>
      <c r="D21" s="227">
        <v>0</v>
      </c>
      <c r="E21" s="227">
        <v>0</v>
      </c>
      <c r="F21" s="227">
        <v>0</v>
      </c>
      <c r="G21" s="227">
        <v>1</v>
      </c>
      <c r="H21" s="227">
        <v>0</v>
      </c>
    </row>
    <row r="22" spans="1:8" ht="15" customHeight="1" x14ac:dyDescent="0.3">
      <c r="A22" s="33" t="s">
        <v>285</v>
      </c>
      <c r="B22" s="227">
        <v>0</v>
      </c>
      <c r="C22" s="227">
        <v>0</v>
      </c>
      <c r="D22" s="227">
        <v>0</v>
      </c>
      <c r="E22" s="227">
        <v>0</v>
      </c>
      <c r="F22" s="227">
        <v>0</v>
      </c>
      <c r="G22" s="227">
        <v>0</v>
      </c>
      <c r="H22" s="227">
        <v>0</v>
      </c>
    </row>
    <row r="23" spans="1:8" ht="9.75" customHeight="1" x14ac:dyDescent="0.3">
      <c r="A23" s="33"/>
      <c r="B23" s="227"/>
      <c r="C23" s="227"/>
      <c r="D23" s="227"/>
      <c r="E23" s="227"/>
      <c r="F23" s="227"/>
      <c r="G23" s="227"/>
      <c r="H23" s="227"/>
    </row>
    <row r="24" spans="1:8" ht="14.25" customHeight="1" x14ac:dyDescent="0.3">
      <c r="A24" s="225" t="s">
        <v>275</v>
      </c>
      <c r="B24" s="226">
        <f t="shared" ref="B24:H24" si="2">SUM(B25:B38)</f>
        <v>120</v>
      </c>
      <c r="C24" s="226">
        <f t="shared" si="2"/>
        <v>123</v>
      </c>
      <c r="D24" s="226">
        <f t="shared" si="2"/>
        <v>123</v>
      </c>
      <c r="E24" s="226">
        <f t="shared" si="2"/>
        <v>58</v>
      </c>
      <c r="F24" s="226">
        <f t="shared" si="2"/>
        <v>142</v>
      </c>
      <c r="G24" s="226">
        <f t="shared" si="2"/>
        <v>102</v>
      </c>
      <c r="H24" s="226">
        <f t="shared" si="2"/>
        <v>85</v>
      </c>
    </row>
    <row r="25" spans="1:8" ht="15" customHeight="1" x14ac:dyDescent="0.3">
      <c r="A25" s="33" t="s">
        <v>283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  <c r="H25" s="227">
        <v>0</v>
      </c>
    </row>
    <row r="26" spans="1:8" ht="15" customHeight="1" x14ac:dyDescent="0.3">
      <c r="A26" s="33" t="s">
        <v>126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  <c r="H26" s="227">
        <v>0</v>
      </c>
    </row>
    <row r="27" spans="1:8" ht="15" customHeight="1" x14ac:dyDescent="0.3">
      <c r="A27" s="33" t="s">
        <v>127</v>
      </c>
      <c r="B27" s="227">
        <v>5</v>
      </c>
      <c r="C27" s="227">
        <v>9</v>
      </c>
      <c r="D27" s="227">
        <v>9</v>
      </c>
      <c r="E27" s="227">
        <v>4</v>
      </c>
      <c r="F27" s="227">
        <v>6</v>
      </c>
      <c r="G27" s="227">
        <v>6</v>
      </c>
      <c r="H27" s="227">
        <v>3</v>
      </c>
    </row>
    <row r="28" spans="1:8" ht="15" customHeight="1" x14ac:dyDescent="0.3">
      <c r="A28" s="33" t="s">
        <v>128</v>
      </c>
      <c r="B28" s="227">
        <v>46</v>
      </c>
      <c r="C28" s="227">
        <v>41</v>
      </c>
      <c r="D28" s="227">
        <v>41</v>
      </c>
      <c r="E28" s="227">
        <v>13</v>
      </c>
      <c r="F28" s="227">
        <v>35</v>
      </c>
      <c r="G28" s="227">
        <v>31</v>
      </c>
      <c r="H28" s="227">
        <v>26</v>
      </c>
    </row>
    <row r="29" spans="1:8" ht="15" customHeight="1" x14ac:dyDescent="0.3">
      <c r="A29" s="33" t="s">
        <v>129</v>
      </c>
      <c r="B29" s="227">
        <v>40</v>
      </c>
      <c r="C29" s="227">
        <v>46</v>
      </c>
      <c r="D29" s="227">
        <v>46</v>
      </c>
      <c r="E29" s="227">
        <v>22</v>
      </c>
      <c r="F29" s="227">
        <v>62</v>
      </c>
      <c r="G29" s="227">
        <v>35</v>
      </c>
      <c r="H29" s="227">
        <v>31</v>
      </c>
    </row>
    <row r="30" spans="1:8" ht="15" customHeight="1" x14ac:dyDescent="0.3">
      <c r="A30" s="33" t="s">
        <v>130</v>
      </c>
      <c r="B30" s="227">
        <v>17</v>
      </c>
      <c r="C30" s="227">
        <v>18</v>
      </c>
      <c r="D30" s="227">
        <v>18</v>
      </c>
      <c r="E30" s="227">
        <v>14</v>
      </c>
      <c r="F30" s="227">
        <v>25</v>
      </c>
      <c r="G30" s="227">
        <v>17</v>
      </c>
      <c r="H30" s="227">
        <v>20</v>
      </c>
    </row>
    <row r="31" spans="1:8" ht="15" customHeight="1" x14ac:dyDescent="0.3">
      <c r="A31" s="33" t="s">
        <v>131</v>
      </c>
      <c r="B31" s="227">
        <v>6</v>
      </c>
      <c r="C31" s="227">
        <v>6</v>
      </c>
      <c r="D31" s="227">
        <v>6</v>
      </c>
      <c r="E31" s="227">
        <v>3</v>
      </c>
      <c r="F31" s="227">
        <v>6</v>
      </c>
      <c r="G31" s="227">
        <v>7</v>
      </c>
      <c r="H31" s="227">
        <v>4</v>
      </c>
    </row>
    <row r="32" spans="1:8" ht="15" customHeight="1" x14ac:dyDescent="0.3">
      <c r="A32" s="33" t="s">
        <v>132</v>
      </c>
      <c r="B32" s="227">
        <v>1</v>
      </c>
      <c r="C32" s="227">
        <v>1</v>
      </c>
      <c r="D32" s="227">
        <v>1</v>
      </c>
      <c r="E32" s="227">
        <v>2</v>
      </c>
      <c r="F32" s="227">
        <v>5</v>
      </c>
      <c r="G32" s="227">
        <v>3</v>
      </c>
      <c r="H32" s="227">
        <v>0</v>
      </c>
    </row>
    <row r="33" spans="1:8" ht="15" customHeight="1" x14ac:dyDescent="0.3">
      <c r="A33" s="33" t="s">
        <v>133</v>
      </c>
      <c r="B33" s="227">
        <v>2</v>
      </c>
      <c r="C33" s="227">
        <v>2</v>
      </c>
      <c r="D33" s="227">
        <v>2</v>
      </c>
      <c r="E33" s="227">
        <v>0</v>
      </c>
      <c r="F33" s="227">
        <v>1</v>
      </c>
      <c r="G33" s="227">
        <v>3</v>
      </c>
      <c r="H33" s="227">
        <v>1</v>
      </c>
    </row>
    <row r="34" spans="1:8" ht="15" customHeight="1" x14ac:dyDescent="0.3">
      <c r="A34" s="33" t="s">
        <v>134</v>
      </c>
      <c r="B34" s="227">
        <v>1</v>
      </c>
      <c r="C34" s="227">
        <v>0</v>
      </c>
      <c r="D34" s="227">
        <v>0</v>
      </c>
      <c r="E34" s="227">
        <v>0</v>
      </c>
      <c r="F34" s="227">
        <v>0</v>
      </c>
      <c r="G34" s="227">
        <v>0</v>
      </c>
      <c r="H34" s="227">
        <v>0</v>
      </c>
    </row>
    <row r="35" spans="1:8" ht="15" customHeight="1" x14ac:dyDescent="0.3">
      <c r="A35" s="33" t="s">
        <v>135</v>
      </c>
      <c r="B35" s="227">
        <v>1</v>
      </c>
      <c r="C35" s="227">
        <v>0</v>
      </c>
      <c r="D35" s="227">
        <v>0</v>
      </c>
      <c r="E35" s="227">
        <v>0</v>
      </c>
      <c r="F35" s="227">
        <v>1</v>
      </c>
      <c r="G35" s="227">
        <v>0</v>
      </c>
      <c r="H35" s="227">
        <v>0</v>
      </c>
    </row>
    <row r="36" spans="1:8" ht="15" customHeight="1" x14ac:dyDescent="0.3">
      <c r="A36" s="33" t="s">
        <v>136</v>
      </c>
      <c r="B36" s="227">
        <v>0</v>
      </c>
      <c r="C36" s="227">
        <v>0</v>
      </c>
      <c r="D36" s="227">
        <v>0</v>
      </c>
      <c r="E36" s="227">
        <v>0</v>
      </c>
      <c r="F36" s="227">
        <v>1</v>
      </c>
      <c r="G36" s="227">
        <v>0</v>
      </c>
      <c r="H36" s="227">
        <v>0</v>
      </c>
    </row>
    <row r="37" spans="1:8" ht="15" customHeight="1" x14ac:dyDescent="0.3">
      <c r="A37" s="33" t="s">
        <v>284</v>
      </c>
      <c r="B37" s="227">
        <v>1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  <c r="H37" s="227">
        <v>0</v>
      </c>
    </row>
    <row r="38" spans="1:8" ht="15" customHeight="1" x14ac:dyDescent="0.3">
      <c r="A38" s="33" t="s">
        <v>285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  <c r="H38" s="227">
        <v>0</v>
      </c>
    </row>
    <row r="39" spans="1:8" ht="9.75" customHeight="1" x14ac:dyDescent="0.3">
      <c r="A39" s="147"/>
      <c r="B39" s="35"/>
      <c r="C39" s="35"/>
      <c r="D39" s="35"/>
      <c r="E39" s="35"/>
      <c r="F39" s="35"/>
      <c r="G39" s="35"/>
      <c r="H39" s="452"/>
    </row>
    <row r="40" spans="1:8" ht="14.25" customHeight="1" x14ac:dyDescent="0.3">
      <c r="A40" s="225" t="s">
        <v>276</v>
      </c>
      <c r="B40" s="226">
        <f t="shared" ref="B40:H40" si="3">SUM(B41:B54)</f>
        <v>79</v>
      </c>
      <c r="C40" s="226">
        <f t="shared" si="3"/>
        <v>65</v>
      </c>
      <c r="D40" s="226">
        <f t="shared" si="3"/>
        <v>65</v>
      </c>
      <c r="E40" s="226">
        <f t="shared" si="3"/>
        <v>33</v>
      </c>
      <c r="F40" s="226">
        <f t="shared" si="3"/>
        <v>57</v>
      </c>
      <c r="G40" s="226">
        <f t="shared" si="3"/>
        <v>67</v>
      </c>
      <c r="H40" s="226">
        <f t="shared" si="3"/>
        <v>59</v>
      </c>
    </row>
    <row r="41" spans="1:8" ht="15" customHeight="1" x14ac:dyDescent="0.3">
      <c r="A41" s="33" t="s">
        <v>283</v>
      </c>
      <c r="B41" s="227">
        <v>0</v>
      </c>
      <c r="C41" s="227">
        <v>0</v>
      </c>
      <c r="D41" s="227">
        <v>0</v>
      </c>
      <c r="E41" s="227">
        <v>0</v>
      </c>
      <c r="F41" s="227">
        <v>0</v>
      </c>
      <c r="G41" s="227">
        <v>0</v>
      </c>
      <c r="H41" s="227">
        <v>0</v>
      </c>
    </row>
    <row r="42" spans="1:8" ht="15" customHeight="1" x14ac:dyDescent="0.3">
      <c r="A42" s="33" t="s">
        <v>126</v>
      </c>
      <c r="B42" s="227">
        <v>0</v>
      </c>
      <c r="C42" s="227">
        <v>1</v>
      </c>
      <c r="D42" s="227">
        <v>1</v>
      </c>
      <c r="E42" s="227">
        <v>0</v>
      </c>
      <c r="F42" s="227">
        <v>2</v>
      </c>
      <c r="G42" s="227">
        <v>0</v>
      </c>
      <c r="H42" s="227">
        <v>2</v>
      </c>
    </row>
    <row r="43" spans="1:8" ht="15" customHeight="1" x14ac:dyDescent="0.3">
      <c r="A43" s="33" t="s">
        <v>127</v>
      </c>
      <c r="B43" s="227">
        <v>14</v>
      </c>
      <c r="C43" s="227">
        <v>15</v>
      </c>
      <c r="D43" s="227">
        <v>15</v>
      </c>
      <c r="E43" s="227">
        <v>6</v>
      </c>
      <c r="F43" s="227">
        <v>9</v>
      </c>
      <c r="G43" s="227">
        <v>10</v>
      </c>
      <c r="H43" s="227">
        <v>5</v>
      </c>
    </row>
    <row r="44" spans="1:8" ht="15" customHeight="1" x14ac:dyDescent="0.3">
      <c r="A44" s="33" t="s">
        <v>128</v>
      </c>
      <c r="B44" s="227">
        <v>32</v>
      </c>
      <c r="C44" s="227">
        <v>24</v>
      </c>
      <c r="D44" s="227">
        <v>24</v>
      </c>
      <c r="E44" s="227">
        <v>11</v>
      </c>
      <c r="F44" s="227">
        <v>25</v>
      </c>
      <c r="G44" s="227">
        <v>25</v>
      </c>
      <c r="H44" s="227">
        <v>23</v>
      </c>
    </row>
    <row r="45" spans="1:8" ht="15" customHeight="1" x14ac:dyDescent="0.3">
      <c r="A45" s="33" t="s">
        <v>129</v>
      </c>
      <c r="B45" s="227">
        <v>20</v>
      </c>
      <c r="C45" s="227">
        <v>14</v>
      </c>
      <c r="D45" s="227">
        <v>14</v>
      </c>
      <c r="E45" s="227">
        <v>10</v>
      </c>
      <c r="F45" s="227">
        <v>17</v>
      </c>
      <c r="G45" s="227">
        <v>19</v>
      </c>
      <c r="H45" s="227">
        <v>17</v>
      </c>
    </row>
    <row r="46" spans="1:8" ht="15" customHeight="1" x14ac:dyDescent="0.3">
      <c r="A46" s="33" t="s">
        <v>130</v>
      </c>
      <c r="B46" s="227">
        <v>7</v>
      </c>
      <c r="C46" s="227">
        <v>4</v>
      </c>
      <c r="D46" s="227">
        <v>4</v>
      </c>
      <c r="E46" s="227">
        <v>3</v>
      </c>
      <c r="F46" s="227">
        <v>2</v>
      </c>
      <c r="G46" s="227">
        <v>9</v>
      </c>
      <c r="H46" s="227">
        <v>7</v>
      </c>
    </row>
    <row r="47" spans="1:8" ht="15" customHeight="1" x14ac:dyDescent="0.3">
      <c r="A47" s="33" t="s">
        <v>131</v>
      </c>
      <c r="B47" s="227">
        <v>3</v>
      </c>
      <c r="C47" s="227">
        <v>2</v>
      </c>
      <c r="D47" s="227">
        <v>2</v>
      </c>
      <c r="E47" s="227">
        <v>2</v>
      </c>
      <c r="F47" s="227">
        <v>2</v>
      </c>
      <c r="G47" s="227">
        <v>2</v>
      </c>
      <c r="H47" s="227">
        <v>1</v>
      </c>
    </row>
    <row r="48" spans="1:8" ht="15" customHeight="1" x14ac:dyDescent="0.3">
      <c r="A48" s="33" t="s">
        <v>132</v>
      </c>
      <c r="B48" s="227">
        <v>1</v>
      </c>
      <c r="C48" s="227">
        <v>3</v>
      </c>
      <c r="D48" s="227">
        <v>3</v>
      </c>
      <c r="E48" s="227">
        <v>1</v>
      </c>
      <c r="F48" s="227">
        <v>0</v>
      </c>
      <c r="G48" s="227">
        <v>1</v>
      </c>
      <c r="H48" s="227">
        <v>2</v>
      </c>
    </row>
    <row r="49" spans="1:8" ht="15" customHeight="1" x14ac:dyDescent="0.3">
      <c r="A49" s="33" t="s">
        <v>133</v>
      </c>
      <c r="B49" s="227">
        <v>2</v>
      </c>
      <c r="C49" s="227">
        <v>0</v>
      </c>
      <c r="D49" s="227">
        <v>0</v>
      </c>
      <c r="E49" s="227">
        <v>0</v>
      </c>
      <c r="F49" s="227">
        <v>0</v>
      </c>
      <c r="G49" s="227">
        <v>1</v>
      </c>
      <c r="H49" s="227">
        <v>1</v>
      </c>
    </row>
    <row r="50" spans="1:8" ht="15" customHeight="1" x14ac:dyDescent="0.3">
      <c r="A50" s="33" t="s">
        <v>134</v>
      </c>
      <c r="B50" s="227">
        <v>0</v>
      </c>
      <c r="C50" s="227">
        <v>1</v>
      </c>
      <c r="D50" s="227">
        <v>1</v>
      </c>
      <c r="E50" s="227">
        <v>0</v>
      </c>
      <c r="F50" s="227">
        <v>0</v>
      </c>
      <c r="G50" s="227">
        <v>0</v>
      </c>
      <c r="H50" s="227">
        <v>1</v>
      </c>
    </row>
    <row r="51" spans="1:8" ht="15" customHeight="1" x14ac:dyDescent="0.3">
      <c r="A51" s="33" t="s">
        <v>135</v>
      </c>
      <c r="B51" s="227">
        <v>0</v>
      </c>
      <c r="C51" s="227">
        <v>1</v>
      </c>
      <c r="D51" s="227">
        <v>1</v>
      </c>
      <c r="E51" s="227">
        <v>0</v>
      </c>
      <c r="F51" s="227">
        <v>0</v>
      </c>
      <c r="G51" s="227">
        <v>0</v>
      </c>
      <c r="H51" s="227">
        <v>0</v>
      </c>
    </row>
    <row r="52" spans="1:8" ht="15" customHeight="1" x14ac:dyDescent="0.3">
      <c r="A52" s="33" t="s">
        <v>136</v>
      </c>
      <c r="B52" s="227">
        <v>0</v>
      </c>
      <c r="C52" s="227">
        <v>0</v>
      </c>
      <c r="D52" s="227">
        <v>0</v>
      </c>
      <c r="E52" s="227">
        <v>0</v>
      </c>
      <c r="F52" s="227">
        <v>0</v>
      </c>
      <c r="G52" s="227">
        <v>0</v>
      </c>
      <c r="H52" s="227">
        <v>0</v>
      </c>
    </row>
    <row r="53" spans="1:8" ht="15" customHeight="1" x14ac:dyDescent="0.3">
      <c r="A53" s="33" t="s">
        <v>284</v>
      </c>
      <c r="B53" s="227">
        <v>0</v>
      </c>
      <c r="C53" s="227">
        <v>0</v>
      </c>
      <c r="D53" s="227">
        <v>0</v>
      </c>
      <c r="E53" s="227">
        <v>0</v>
      </c>
      <c r="F53" s="227">
        <v>0</v>
      </c>
      <c r="G53" s="227">
        <v>0</v>
      </c>
      <c r="H53" s="227">
        <v>0</v>
      </c>
    </row>
    <row r="54" spans="1:8" ht="15" customHeight="1" x14ac:dyDescent="0.3">
      <c r="A54" s="33" t="s">
        <v>285</v>
      </c>
      <c r="B54" s="227">
        <v>0</v>
      </c>
      <c r="C54" s="227">
        <v>0</v>
      </c>
      <c r="D54" s="227">
        <v>0</v>
      </c>
      <c r="E54" s="227">
        <v>0</v>
      </c>
      <c r="F54" s="227">
        <v>0</v>
      </c>
      <c r="G54" s="227">
        <v>0</v>
      </c>
      <c r="H54" s="227">
        <v>0</v>
      </c>
    </row>
    <row r="55" spans="1:8" ht="3.75" customHeight="1" x14ac:dyDescent="0.3"/>
    <row r="56" spans="1:8" ht="3.75" customHeight="1" x14ac:dyDescent="0.3">
      <c r="A56" s="243"/>
      <c r="B56" s="244"/>
      <c r="C56" s="244"/>
      <c r="D56" s="244"/>
      <c r="E56" s="244"/>
      <c r="F56" s="244"/>
      <c r="G56" s="244"/>
      <c r="H56" s="244"/>
    </row>
    <row r="57" spans="1:8" ht="14.25" customHeight="1" x14ac:dyDescent="0.3">
      <c r="A57" s="225" t="s">
        <v>34</v>
      </c>
      <c r="B57" s="226">
        <f t="shared" ref="B57:H57" si="4">SUM(B58:B71)</f>
        <v>2446</v>
      </c>
      <c r="C57" s="226">
        <f t="shared" si="4"/>
        <v>3232</v>
      </c>
      <c r="D57" s="226">
        <f t="shared" si="4"/>
        <v>3232</v>
      </c>
      <c r="E57" s="226">
        <f t="shared" si="4"/>
        <v>2420</v>
      </c>
      <c r="F57" s="226">
        <f t="shared" si="4"/>
        <v>2456</v>
      </c>
      <c r="G57" s="226">
        <f t="shared" si="4"/>
        <v>2083</v>
      </c>
      <c r="H57" s="226">
        <f t="shared" si="4"/>
        <v>2257</v>
      </c>
    </row>
    <row r="58" spans="1:8" ht="15" customHeight="1" x14ac:dyDescent="0.3">
      <c r="A58" s="33" t="s">
        <v>283</v>
      </c>
      <c r="B58" s="227">
        <f t="shared" ref="B58:G58" si="5">SUM(B9+B25+B41)</f>
        <v>0</v>
      </c>
      <c r="C58" s="227">
        <f t="shared" si="5"/>
        <v>0</v>
      </c>
      <c r="D58" s="227">
        <f t="shared" si="5"/>
        <v>0</v>
      </c>
      <c r="E58" s="227">
        <f t="shared" si="5"/>
        <v>0</v>
      </c>
      <c r="F58" s="227">
        <f t="shared" si="5"/>
        <v>1</v>
      </c>
      <c r="G58" s="227">
        <f t="shared" si="5"/>
        <v>0</v>
      </c>
      <c r="H58" s="227">
        <f t="shared" ref="H58:H71" si="6">SUM(H9+H25+H41)</f>
        <v>0</v>
      </c>
    </row>
    <row r="59" spans="1:8" ht="15" customHeight="1" x14ac:dyDescent="0.3">
      <c r="A59" s="33" t="s">
        <v>126</v>
      </c>
      <c r="B59" s="227">
        <f t="shared" ref="B59:G59" si="7">SUM(B10+B26+B42)</f>
        <v>72</v>
      </c>
      <c r="C59" s="227">
        <f t="shared" si="7"/>
        <v>74</v>
      </c>
      <c r="D59" s="227">
        <f t="shared" si="7"/>
        <v>74</v>
      </c>
      <c r="E59" s="227">
        <f t="shared" si="7"/>
        <v>48</v>
      </c>
      <c r="F59" s="227">
        <f t="shared" si="7"/>
        <v>59</v>
      </c>
      <c r="G59" s="227">
        <f t="shared" si="7"/>
        <v>50</v>
      </c>
      <c r="H59" s="227">
        <f t="shared" si="6"/>
        <v>43</v>
      </c>
    </row>
    <row r="60" spans="1:8" ht="15" customHeight="1" x14ac:dyDescent="0.3">
      <c r="A60" s="33" t="s">
        <v>127</v>
      </c>
      <c r="B60" s="227">
        <f t="shared" ref="B60:G60" si="8">SUM(B11+B27+B43)</f>
        <v>540</v>
      </c>
      <c r="C60" s="227">
        <f t="shared" si="8"/>
        <v>796</v>
      </c>
      <c r="D60" s="227">
        <f t="shared" si="8"/>
        <v>796</v>
      </c>
      <c r="E60" s="227">
        <f t="shared" si="8"/>
        <v>643</v>
      </c>
      <c r="F60" s="227">
        <f t="shared" si="8"/>
        <v>627</v>
      </c>
      <c r="G60" s="227">
        <f t="shared" si="8"/>
        <v>424</v>
      </c>
      <c r="H60" s="227">
        <f t="shared" si="6"/>
        <v>452</v>
      </c>
    </row>
    <row r="61" spans="1:8" ht="15" customHeight="1" x14ac:dyDescent="0.3">
      <c r="A61" s="33" t="s">
        <v>128</v>
      </c>
      <c r="B61" s="227">
        <f t="shared" ref="B61:G61" si="9">SUM(B12+B28+B44)</f>
        <v>1124</v>
      </c>
      <c r="C61" s="227">
        <f t="shared" si="9"/>
        <v>1461</v>
      </c>
      <c r="D61" s="227">
        <f t="shared" si="9"/>
        <v>1461</v>
      </c>
      <c r="E61" s="227">
        <f t="shared" si="9"/>
        <v>1094</v>
      </c>
      <c r="F61" s="227">
        <f t="shared" si="9"/>
        <v>1034</v>
      </c>
      <c r="G61" s="227">
        <f t="shared" si="9"/>
        <v>914</v>
      </c>
      <c r="H61" s="227">
        <f t="shared" si="6"/>
        <v>1007</v>
      </c>
    </row>
    <row r="62" spans="1:8" ht="15" customHeight="1" x14ac:dyDescent="0.3">
      <c r="A62" s="33" t="s">
        <v>129</v>
      </c>
      <c r="B62" s="227">
        <f t="shared" ref="B62:G62" si="10">SUM(B13+B29+B45)</f>
        <v>512</v>
      </c>
      <c r="C62" s="227">
        <f t="shared" si="10"/>
        <v>672</v>
      </c>
      <c r="D62" s="227">
        <f t="shared" si="10"/>
        <v>672</v>
      </c>
      <c r="E62" s="227">
        <f t="shared" si="10"/>
        <v>455</v>
      </c>
      <c r="F62" s="227">
        <f t="shared" si="10"/>
        <v>518</v>
      </c>
      <c r="G62" s="227">
        <f t="shared" si="10"/>
        <v>469</v>
      </c>
      <c r="H62" s="227">
        <f t="shared" si="6"/>
        <v>518</v>
      </c>
    </row>
    <row r="63" spans="1:8" ht="15" customHeight="1" x14ac:dyDescent="0.3">
      <c r="A63" s="33" t="s">
        <v>130</v>
      </c>
      <c r="B63" s="227">
        <f t="shared" ref="B63:G63" si="11">SUM(B14+B30+B46)</f>
        <v>123</v>
      </c>
      <c r="C63" s="227">
        <f t="shared" si="11"/>
        <v>152</v>
      </c>
      <c r="D63" s="227">
        <f t="shared" si="11"/>
        <v>152</v>
      </c>
      <c r="E63" s="227">
        <f t="shared" si="11"/>
        <v>117</v>
      </c>
      <c r="F63" s="227">
        <f t="shared" si="11"/>
        <v>154</v>
      </c>
      <c r="G63" s="227">
        <f t="shared" si="11"/>
        <v>147</v>
      </c>
      <c r="H63" s="227">
        <f t="shared" si="6"/>
        <v>160</v>
      </c>
    </row>
    <row r="64" spans="1:8" ht="15" customHeight="1" x14ac:dyDescent="0.3">
      <c r="A64" s="33" t="s">
        <v>131</v>
      </c>
      <c r="B64" s="227">
        <f t="shared" ref="B64:G64" si="12">SUM(B15+B31+B47)</f>
        <v>41</v>
      </c>
      <c r="C64" s="227">
        <f t="shared" si="12"/>
        <v>45</v>
      </c>
      <c r="D64" s="227">
        <f t="shared" si="12"/>
        <v>45</v>
      </c>
      <c r="E64" s="227">
        <f t="shared" si="12"/>
        <v>40</v>
      </c>
      <c r="F64" s="227">
        <f t="shared" si="12"/>
        <v>38</v>
      </c>
      <c r="G64" s="227">
        <f t="shared" si="12"/>
        <v>44</v>
      </c>
      <c r="H64" s="227">
        <f t="shared" si="6"/>
        <v>49</v>
      </c>
    </row>
    <row r="65" spans="1:8" ht="15" customHeight="1" x14ac:dyDescent="0.3">
      <c r="A65" s="33" t="s">
        <v>132</v>
      </c>
      <c r="B65" s="227">
        <f t="shared" ref="B65:G65" si="13">SUM(B16+B32+B48)</f>
        <v>19</v>
      </c>
      <c r="C65" s="227">
        <f t="shared" si="13"/>
        <v>19</v>
      </c>
      <c r="D65" s="227">
        <f t="shared" si="13"/>
        <v>19</v>
      </c>
      <c r="E65" s="227">
        <f t="shared" si="13"/>
        <v>15</v>
      </c>
      <c r="F65" s="227">
        <f t="shared" si="13"/>
        <v>13</v>
      </c>
      <c r="G65" s="227">
        <f t="shared" si="13"/>
        <v>18</v>
      </c>
      <c r="H65" s="227">
        <f t="shared" si="6"/>
        <v>19</v>
      </c>
    </row>
    <row r="66" spans="1:8" ht="15" customHeight="1" x14ac:dyDescent="0.3">
      <c r="A66" s="33" t="s">
        <v>133</v>
      </c>
      <c r="B66" s="227">
        <f t="shared" ref="B66:G66" si="14">SUM(B17+B33+B49)</f>
        <v>6</v>
      </c>
      <c r="C66" s="227">
        <f t="shared" si="14"/>
        <v>5</v>
      </c>
      <c r="D66" s="227">
        <f t="shared" si="14"/>
        <v>5</v>
      </c>
      <c r="E66" s="227">
        <f t="shared" si="14"/>
        <v>5</v>
      </c>
      <c r="F66" s="227">
        <f t="shared" si="14"/>
        <v>9</v>
      </c>
      <c r="G66" s="227">
        <f t="shared" si="14"/>
        <v>15</v>
      </c>
      <c r="H66" s="227">
        <f t="shared" si="6"/>
        <v>7</v>
      </c>
    </row>
    <row r="67" spans="1:8" ht="15" customHeight="1" x14ac:dyDescent="0.3">
      <c r="A67" s="33" t="s">
        <v>134</v>
      </c>
      <c r="B67" s="227">
        <f t="shared" ref="B67:G67" si="15">SUM(B18+B34+B50)</f>
        <v>4</v>
      </c>
      <c r="C67" s="227">
        <f t="shared" si="15"/>
        <v>5</v>
      </c>
      <c r="D67" s="227">
        <f t="shared" si="15"/>
        <v>5</v>
      </c>
      <c r="E67" s="227">
        <f t="shared" si="15"/>
        <v>3</v>
      </c>
      <c r="F67" s="227">
        <f t="shared" si="15"/>
        <v>1</v>
      </c>
      <c r="G67" s="227">
        <f t="shared" si="15"/>
        <v>1</v>
      </c>
      <c r="H67" s="227">
        <f t="shared" si="6"/>
        <v>1</v>
      </c>
    </row>
    <row r="68" spans="1:8" ht="15" customHeight="1" x14ac:dyDescent="0.3">
      <c r="A68" s="33" t="s">
        <v>135</v>
      </c>
      <c r="B68" s="227">
        <f t="shared" ref="B68:G68" si="16">SUM(B19+B35+B51)</f>
        <v>3</v>
      </c>
      <c r="C68" s="227">
        <f t="shared" si="16"/>
        <v>2</v>
      </c>
      <c r="D68" s="227">
        <f t="shared" si="16"/>
        <v>2</v>
      </c>
      <c r="E68" s="227">
        <f t="shared" si="16"/>
        <v>0</v>
      </c>
      <c r="F68" s="227">
        <f t="shared" si="16"/>
        <v>1</v>
      </c>
      <c r="G68" s="227">
        <f t="shared" si="16"/>
        <v>0</v>
      </c>
      <c r="H68" s="227">
        <f t="shared" si="6"/>
        <v>1</v>
      </c>
    </row>
    <row r="69" spans="1:8" ht="15" customHeight="1" x14ac:dyDescent="0.3">
      <c r="A69" s="33" t="s">
        <v>136</v>
      </c>
      <c r="B69" s="227">
        <f t="shared" ref="B69:G69" si="17">SUM(B20+B36+B52)</f>
        <v>1</v>
      </c>
      <c r="C69" s="227">
        <f t="shared" si="17"/>
        <v>1</v>
      </c>
      <c r="D69" s="227">
        <f t="shared" si="17"/>
        <v>1</v>
      </c>
      <c r="E69" s="227">
        <f t="shared" si="17"/>
        <v>0</v>
      </c>
      <c r="F69" s="227">
        <f t="shared" si="17"/>
        <v>1</v>
      </c>
      <c r="G69" s="227">
        <f t="shared" si="17"/>
        <v>0</v>
      </c>
      <c r="H69" s="227">
        <f t="shared" si="6"/>
        <v>0</v>
      </c>
    </row>
    <row r="70" spans="1:8" ht="15" customHeight="1" x14ac:dyDescent="0.3">
      <c r="A70" s="33" t="s">
        <v>284</v>
      </c>
      <c r="B70" s="227">
        <f t="shared" ref="B70:G70" si="18">SUM(B21+B37+B53)</f>
        <v>1</v>
      </c>
      <c r="C70" s="227">
        <f t="shared" si="18"/>
        <v>0</v>
      </c>
      <c r="D70" s="227">
        <f t="shared" si="18"/>
        <v>0</v>
      </c>
      <c r="E70" s="227">
        <f t="shared" si="18"/>
        <v>0</v>
      </c>
      <c r="F70" s="227">
        <f t="shared" si="18"/>
        <v>0</v>
      </c>
      <c r="G70" s="227">
        <f t="shared" si="18"/>
        <v>1</v>
      </c>
      <c r="H70" s="227">
        <f t="shared" si="6"/>
        <v>0</v>
      </c>
    </row>
    <row r="71" spans="1:8" ht="15" customHeight="1" x14ac:dyDescent="0.3">
      <c r="A71" s="33" t="s">
        <v>285</v>
      </c>
      <c r="B71" s="227">
        <f t="shared" ref="B71:G71" si="19">SUM(B22+B38+B54)</f>
        <v>0</v>
      </c>
      <c r="C71" s="227">
        <f t="shared" si="19"/>
        <v>0</v>
      </c>
      <c r="D71" s="227">
        <f t="shared" si="19"/>
        <v>0</v>
      </c>
      <c r="E71" s="227">
        <f t="shared" si="19"/>
        <v>0</v>
      </c>
      <c r="F71" s="227">
        <f t="shared" si="19"/>
        <v>0</v>
      </c>
      <c r="G71" s="227">
        <f t="shared" si="19"/>
        <v>0</v>
      </c>
      <c r="H71" s="227">
        <f t="shared" si="6"/>
        <v>0</v>
      </c>
    </row>
    <row r="72" spans="1:8" ht="3.75" customHeight="1" x14ac:dyDescent="0.3">
      <c r="A72" s="115"/>
      <c r="B72" s="245"/>
      <c r="C72" s="245"/>
      <c r="D72" s="245"/>
      <c r="E72" s="245"/>
      <c r="F72" s="245"/>
      <c r="G72" s="245"/>
      <c r="H72" s="245"/>
    </row>
    <row r="73" spans="1:8" ht="10.5" customHeight="1" x14ac:dyDescent="0.3"/>
    <row r="74" spans="1:8" ht="15.75" customHeight="1" x14ac:dyDescent="0.3">
      <c r="F74" s="234"/>
      <c r="G74" s="234"/>
      <c r="H74" s="234" t="s">
        <v>277</v>
      </c>
    </row>
    <row r="75" spans="1:8" ht="15.75" customHeight="1" x14ac:dyDescent="0.3">
      <c r="F75" s="235"/>
      <c r="G75" s="235"/>
      <c r="H75" s="235" t="s">
        <v>278</v>
      </c>
    </row>
    <row r="76" spans="1:8" ht="21" customHeight="1" x14ac:dyDescent="0.3"/>
  </sheetData>
  <sheetProtection selectLockedCells="1" selectUnlockedCells="1"/>
  <mergeCells count="1">
    <mergeCell ref="B5:H5"/>
  </mergeCells>
  <printOptions horizontalCentered="1"/>
  <pageMargins left="0.7" right="0.7" top="0.75" bottom="0.75" header="0.3" footer="0.3"/>
  <pageSetup paperSize="9" scale="67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DAE6-13BE-4A1E-A51A-0984F3CF4B42}">
  <sheetPr>
    <tabColor theme="7"/>
    <pageSetUpPr fitToPage="1"/>
  </sheetPr>
  <dimension ref="A1:I56"/>
  <sheetViews>
    <sheetView view="pageBreakPreview" zoomScale="70" zoomScaleSheetLayoutView="70" workbookViewId="0">
      <selection sqref="A1:XFD1048576"/>
    </sheetView>
  </sheetViews>
  <sheetFormatPr defaultColWidth="11.44140625" defaultRowHeight="17.399999999999999" x14ac:dyDescent="0.35"/>
  <cols>
    <col min="1" max="1" width="20.88671875" style="1" customWidth="1"/>
    <col min="2" max="2" width="22.44140625" style="1" customWidth="1"/>
    <col min="3" max="7" width="11" style="4" customWidth="1"/>
    <col min="8" max="8" width="11" style="82" customWidth="1"/>
    <col min="9" max="16384" width="11.44140625" style="1"/>
  </cols>
  <sheetData>
    <row r="1" spans="1:9" ht="21.75" customHeight="1" x14ac:dyDescent="0.35">
      <c r="A1" s="17" t="s">
        <v>375</v>
      </c>
      <c r="B1" s="45" t="s">
        <v>8</v>
      </c>
      <c r="C1" s="18"/>
      <c r="D1" s="78"/>
      <c r="E1" s="78"/>
      <c r="F1" s="78"/>
      <c r="G1" s="78"/>
      <c r="H1" s="468"/>
    </row>
    <row r="2" spans="1:9" ht="21.75" customHeight="1" x14ac:dyDescent="0.35">
      <c r="A2" s="19" t="s">
        <v>376</v>
      </c>
      <c r="B2" s="20" t="s">
        <v>377</v>
      </c>
      <c r="C2" s="18"/>
      <c r="D2" s="21"/>
      <c r="E2" s="21"/>
      <c r="F2" s="21"/>
      <c r="G2" s="21"/>
      <c r="H2" s="468"/>
    </row>
    <row r="3" spans="1:9" ht="21.75" customHeight="1" x14ac:dyDescent="0.35">
      <c r="A3" s="19"/>
      <c r="B3" s="20"/>
      <c r="C3" s="18"/>
      <c r="D3" s="21"/>
      <c r="E3" s="21"/>
      <c r="F3" s="21"/>
      <c r="G3" s="21"/>
      <c r="H3" s="468"/>
    </row>
    <row r="4" spans="1:9" ht="21.75" customHeight="1" x14ac:dyDescent="0.3">
      <c r="C4" s="1"/>
      <c r="D4" s="1"/>
      <c r="E4" s="1"/>
      <c r="F4" s="1"/>
      <c r="G4" s="460"/>
      <c r="H4" s="517" t="s">
        <v>460</v>
      </c>
    </row>
    <row r="5" spans="1:9" ht="21.75" customHeight="1" x14ac:dyDescent="0.3">
      <c r="A5" s="47" t="s">
        <v>44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9" ht="21.75" customHeight="1" x14ac:dyDescent="0.3">
      <c r="A6" s="23" t="s">
        <v>45</v>
      </c>
      <c r="B6" s="24" t="s">
        <v>25</v>
      </c>
      <c r="C6" s="461">
        <v>2019</v>
      </c>
      <c r="D6" s="461">
        <v>2020</v>
      </c>
      <c r="E6" s="461">
        <v>2021</v>
      </c>
      <c r="F6" s="461">
        <v>2022</v>
      </c>
      <c r="G6" s="461">
        <v>2023</v>
      </c>
      <c r="H6" s="461">
        <v>2024</v>
      </c>
    </row>
    <row r="7" spans="1:9" ht="7.5" customHeight="1" x14ac:dyDescent="0.35">
      <c r="A7" s="25"/>
      <c r="B7" s="22"/>
      <c r="C7" s="26"/>
      <c r="D7" s="26"/>
      <c r="E7" s="26"/>
      <c r="F7" s="82"/>
      <c r="G7" s="82"/>
    </row>
    <row r="8" spans="1:9" ht="21.75" customHeight="1" x14ac:dyDescent="0.3">
      <c r="A8" s="27" t="s">
        <v>46</v>
      </c>
      <c r="B8" s="27" t="s">
        <v>27</v>
      </c>
      <c r="C8" s="28">
        <v>531</v>
      </c>
      <c r="D8" s="28">
        <v>584</v>
      </c>
      <c r="E8" s="28">
        <v>584</v>
      </c>
      <c r="F8" s="462">
        <v>553</v>
      </c>
      <c r="G8" s="28">
        <v>562</v>
      </c>
      <c r="H8" s="28">
        <v>531</v>
      </c>
    </row>
    <row r="9" spans="1:9" ht="21.75" customHeight="1" x14ac:dyDescent="0.3">
      <c r="A9" s="20" t="s">
        <v>47</v>
      </c>
      <c r="B9" s="27" t="s">
        <v>28</v>
      </c>
      <c r="C9" s="28">
        <v>295</v>
      </c>
      <c r="D9" s="28">
        <v>303</v>
      </c>
      <c r="E9" s="75">
        <v>308</v>
      </c>
      <c r="F9" s="83">
        <v>295</v>
      </c>
      <c r="G9" s="83">
        <v>302</v>
      </c>
      <c r="H9" s="83">
        <v>290</v>
      </c>
    </row>
    <row r="10" spans="1:9" ht="21.75" customHeight="1" x14ac:dyDescent="0.3">
      <c r="A10" s="27"/>
      <c r="B10" s="27" t="s">
        <v>29</v>
      </c>
      <c r="C10" s="28">
        <v>236</v>
      </c>
      <c r="D10" s="28">
        <v>281</v>
      </c>
      <c r="E10" s="75">
        <v>276</v>
      </c>
      <c r="F10" s="83">
        <v>258</v>
      </c>
      <c r="G10" s="83">
        <v>260</v>
      </c>
      <c r="H10" s="83">
        <v>241</v>
      </c>
    </row>
    <row r="11" spans="1:9" ht="21.75" customHeight="1" x14ac:dyDescent="0.3">
      <c r="A11" s="27"/>
      <c r="B11" s="20"/>
      <c r="C11" s="38"/>
      <c r="D11" s="38"/>
      <c r="E11" s="38"/>
      <c r="F11" s="83"/>
      <c r="G11" s="83"/>
      <c r="H11" s="83"/>
    </row>
    <row r="12" spans="1:9" ht="21.75" customHeight="1" x14ac:dyDescent="0.3">
      <c r="A12" s="27" t="s">
        <v>48</v>
      </c>
      <c r="B12" s="27" t="s">
        <v>27</v>
      </c>
      <c r="C12" s="28">
        <v>74</v>
      </c>
      <c r="D12" s="28">
        <v>74</v>
      </c>
      <c r="E12" s="28">
        <v>70</v>
      </c>
      <c r="F12" s="462">
        <v>62</v>
      </c>
      <c r="G12" s="28">
        <v>72</v>
      </c>
      <c r="H12" s="28">
        <v>54</v>
      </c>
    </row>
    <row r="13" spans="1:9" ht="21.75" customHeight="1" x14ac:dyDescent="0.3">
      <c r="A13" s="20" t="s">
        <v>49</v>
      </c>
      <c r="B13" s="27" t="s">
        <v>28</v>
      </c>
      <c r="C13" s="28">
        <v>39</v>
      </c>
      <c r="D13" s="28">
        <v>31</v>
      </c>
      <c r="E13" s="75">
        <v>34</v>
      </c>
      <c r="F13" s="83">
        <v>27</v>
      </c>
      <c r="G13" s="83">
        <v>34</v>
      </c>
      <c r="H13" s="83">
        <v>28</v>
      </c>
    </row>
    <row r="14" spans="1:9" ht="21.75" customHeight="1" x14ac:dyDescent="0.3">
      <c r="A14" s="27"/>
      <c r="B14" s="27" t="s">
        <v>29</v>
      </c>
      <c r="C14" s="28">
        <v>35</v>
      </c>
      <c r="D14" s="28">
        <v>43</v>
      </c>
      <c r="E14" s="75">
        <v>36</v>
      </c>
      <c r="F14" s="83">
        <v>35</v>
      </c>
      <c r="G14" s="83">
        <v>38</v>
      </c>
      <c r="H14" s="83">
        <v>26</v>
      </c>
    </row>
    <row r="15" spans="1:9" ht="21.75" customHeight="1" x14ac:dyDescent="0.3">
      <c r="A15" s="27"/>
      <c r="B15" s="20"/>
      <c r="C15" s="38"/>
      <c r="D15" s="38"/>
      <c r="E15" s="38"/>
      <c r="F15" s="83"/>
      <c r="G15" s="83"/>
      <c r="H15" s="83"/>
      <c r="I15" s="464"/>
    </row>
    <row r="16" spans="1:9" ht="21.75" customHeight="1" x14ac:dyDescent="0.3">
      <c r="A16" s="27" t="s">
        <v>50</v>
      </c>
      <c r="B16" s="27" t="s">
        <v>27</v>
      </c>
      <c r="C16" s="28">
        <v>85</v>
      </c>
      <c r="D16" s="28">
        <v>104</v>
      </c>
      <c r="E16" s="28">
        <v>76</v>
      </c>
      <c r="F16" s="462">
        <v>75</v>
      </c>
      <c r="G16" s="28">
        <v>86</v>
      </c>
      <c r="H16" s="28">
        <v>72</v>
      </c>
    </row>
    <row r="17" spans="1:9" ht="21.75" customHeight="1" x14ac:dyDescent="0.35">
      <c r="A17" s="20" t="s">
        <v>51</v>
      </c>
      <c r="B17" s="27" t="s">
        <v>28</v>
      </c>
      <c r="C17" s="28">
        <v>48</v>
      </c>
      <c r="D17" s="28">
        <v>50</v>
      </c>
      <c r="E17" s="75">
        <v>34</v>
      </c>
      <c r="F17" s="82">
        <v>50</v>
      </c>
      <c r="G17" s="82">
        <v>46</v>
      </c>
      <c r="H17" s="82">
        <v>39</v>
      </c>
    </row>
    <row r="18" spans="1:9" ht="21.75" customHeight="1" x14ac:dyDescent="0.35">
      <c r="A18" s="27"/>
      <c r="B18" s="27" t="s">
        <v>29</v>
      </c>
      <c r="C18" s="28">
        <v>37</v>
      </c>
      <c r="D18" s="28">
        <v>54</v>
      </c>
      <c r="E18" s="75">
        <v>42</v>
      </c>
      <c r="F18" s="82">
        <v>25</v>
      </c>
      <c r="G18" s="82">
        <v>40</v>
      </c>
      <c r="H18" s="82">
        <v>33</v>
      </c>
    </row>
    <row r="19" spans="1:9" ht="21.75" customHeight="1" x14ac:dyDescent="0.35">
      <c r="A19" s="20"/>
      <c r="B19" s="27"/>
      <c r="C19" s="28"/>
      <c r="D19" s="28"/>
      <c r="E19" s="28"/>
      <c r="F19" s="82"/>
      <c r="G19" s="82"/>
    </row>
    <row r="20" spans="1:9" ht="21.75" customHeight="1" x14ac:dyDescent="0.3">
      <c r="A20" s="27" t="s">
        <v>52</v>
      </c>
      <c r="B20" s="27" t="s">
        <v>27</v>
      </c>
      <c r="C20" s="28">
        <v>91</v>
      </c>
      <c r="D20" s="28">
        <v>62</v>
      </c>
      <c r="E20" s="28">
        <v>87</v>
      </c>
      <c r="F20" s="462">
        <v>53</v>
      </c>
      <c r="G20" s="28">
        <v>78</v>
      </c>
      <c r="H20" s="28">
        <v>33</v>
      </c>
    </row>
    <row r="21" spans="1:9" ht="21.75" customHeight="1" x14ac:dyDescent="0.35">
      <c r="A21" s="20" t="s">
        <v>53</v>
      </c>
      <c r="B21" s="27" t="s">
        <v>28</v>
      </c>
      <c r="C21" s="28">
        <v>52</v>
      </c>
      <c r="D21" s="28">
        <v>36</v>
      </c>
      <c r="E21" s="75">
        <v>45</v>
      </c>
      <c r="F21" s="82">
        <v>29</v>
      </c>
      <c r="G21" s="82">
        <v>42</v>
      </c>
      <c r="H21" s="82">
        <v>18</v>
      </c>
    </row>
    <row r="22" spans="1:9" ht="21.75" customHeight="1" x14ac:dyDescent="0.35">
      <c r="A22" s="20"/>
      <c r="B22" s="27" t="s">
        <v>29</v>
      </c>
      <c r="C22" s="28">
        <v>39</v>
      </c>
      <c r="D22" s="28">
        <v>26</v>
      </c>
      <c r="E22" s="75">
        <v>42</v>
      </c>
      <c r="F22" s="82">
        <v>24</v>
      </c>
      <c r="G22" s="82">
        <v>36</v>
      </c>
      <c r="H22" s="82">
        <v>15</v>
      </c>
    </row>
    <row r="23" spans="1:9" ht="21.75" customHeight="1" x14ac:dyDescent="0.35">
      <c r="A23" s="32"/>
      <c r="B23" s="20"/>
      <c r="C23" s="38"/>
      <c r="D23" s="38"/>
      <c r="E23" s="38"/>
      <c r="F23" s="82"/>
      <c r="G23" s="82"/>
    </row>
    <row r="24" spans="1:9" ht="21.75" customHeight="1" x14ac:dyDescent="0.3">
      <c r="A24" s="27" t="s">
        <v>54</v>
      </c>
      <c r="B24" s="27" t="s">
        <v>27</v>
      </c>
      <c r="C24" s="28">
        <v>81</v>
      </c>
      <c r="D24" s="28">
        <v>77</v>
      </c>
      <c r="E24" s="28">
        <v>54</v>
      </c>
      <c r="F24" s="462">
        <v>54</v>
      </c>
      <c r="G24" s="28">
        <v>71</v>
      </c>
      <c r="H24" s="28">
        <v>63</v>
      </c>
    </row>
    <row r="25" spans="1:9" ht="21.75" customHeight="1" x14ac:dyDescent="0.35">
      <c r="A25" s="20" t="s">
        <v>55</v>
      </c>
      <c r="B25" s="20" t="s">
        <v>56</v>
      </c>
      <c r="C25" s="28">
        <v>32</v>
      </c>
      <c r="D25" s="28">
        <v>47</v>
      </c>
      <c r="E25" s="75">
        <v>28</v>
      </c>
      <c r="F25" s="82">
        <v>31</v>
      </c>
      <c r="G25" s="82">
        <v>38</v>
      </c>
      <c r="H25" s="82">
        <v>30</v>
      </c>
    </row>
    <row r="26" spans="1:9" ht="21.75" customHeight="1" x14ac:dyDescent="0.35">
      <c r="A26" s="27"/>
      <c r="B26" s="27" t="s">
        <v>29</v>
      </c>
      <c r="C26" s="28">
        <v>49</v>
      </c>
      <c r="D26" s="28">
        <v>30</v>
      </c>
      <c r="E26" s="75">
        <v>26</v>
      </c>
      <c r="F26" s="82">
        <v>23</v>
      </c>
      <c r="G26" s="82">
        <v>33</v>
      </c>
      <c r="H26" s="82">
        <v>33</v>
      </c>
    </row>
    <row r="27" spans="1:9" ht="7.5" customHeight="1" x14ac:dyDescent="0.35">
      <c r="A27" s="42"/>
      <c r="B27" s="42"/>
      <c r="C27" s="312"/>
      <c r="D27" s="312"/>
      <c r="E27" s="312"/>
      <c r="F27" s="84"/>
      <c r="G27" s="84"/>
      <c r="H27" s="84"/>
      <c r="I27" s="464"/>
    </row>
    <row r="28" spans="1:9" ht="7.5" customHeight="1" x14ac:dyDescent="0.35">
      <c r="A28" s="40"/>
      <c r="B28" s="40"/>
      <c r="C28" s="313"/>
      <c r="D28" s="313"/>
      <c r="E28" s="313"/>
      <c r="F28" s="82"/>
      <c r="G28" s="82"/>
    </row>
    <row r="29" spans="1:9" ht="21.75" customHeight="1" x14ac:dyDescent="0.3">
      <c r="A29" s="45" t="s">
        <v>33</v>
      </c>
      <c r="B29" s="32" t="s">
        <v>57</v>
      </c>
      <c r="C29" s="79">
        <v>902</v>
      </c>
      <c r="D29" s="79">
        <v>901</v>
      </c>
      <c r="E29" s="79">
        <v>871</v>
      </c>
      <c r="F29" s="469">
        <v>797</v>
      </c>
      <c r="G29" s="469">
        <v>869</v>
      </c>
      <c r="H29" s="469">
        <v>753</v>
      </c>
    </row>
    <row r="30" spans="1:9" ht="21.75" customHeight="1" x14ac:dyDescent="0.3">
      <c r="A30" s="32" t="s">
        <v>35</v>
      </c>
      <c r="B30" s="45" t="s">
        <v>36</v>
      </c>
      <c r="C30" s="80">
        <v>485</v>
      </c>
      <c r="D30" s="80">
        <v>467</v>
      </c>
      <c r="E30" s="80">
        <v>449</v>
      </c>
      <c r="F30" s="470">
        <v>432</v>
      </c>
      <c r="G30" s="470">
        <v>462</v>
      </c>
      <c r="H30" s="470">
        <v>405</v>
      </c>
    </row>
    <row r="31" spans="1:9" ht="21.75" customHeight="1" x14ac:dyDescent="0.35">
      <c r="A31" s="22"/>
      <c r="B31" s="45" t="s">
        <v>37</v>
      </c>
      <c r="C31" s="80">
        <v>417</v>
      </c>
      <c r="D31" s="80">
        <v>434</v>
      </c>
      <c r="E31" s="80">
        <v>422</v>
      </c>
      <c r="F31" s="470">
        <v>365</v>
      </c>
      <c r="G31" s="470">
        <v>407</v>
      </c>
      <c r="H31" s="470">
        <v>348</v>
      </c>
    </row>
    <row r="32" spans="1:9" ht="7.5" customHeight="1" x14ac:dyDescent="0.3">
      <c r="A32" s="9"/>
      <c r="B32" s="9"/>
      <c r="C32" s="16"/>
      <c r="D32" s="16"/>
      <c r="E32" s="16"/>
      <c r="F32" s="16"/>
      <c r="G32" s="43"/>
      <c r="H32" s="471"/>
    </row>
    <row r="33" spans="1:9" ht="21.75" customHeight="1" x14ac:dyDescent="0.3">
      <c r="A33" s="6"/>
      <c r="B33" s="6"/>
      <c r="C33" s="7"/>
      <c r="D33" s="7"/>
      <c r="E33" s="7"/>
      <c r="F33" s="7"/>
      <c r="G33" s="7"/>
      <c r="H33" s="462"/>
    </row>
    <row r="34" spans="1:9" ht="21.75" customHeight="1" x14ac:dyDescent="0.3">
      <c r="A34" s="6"/>
      <c r="B34" s="2"/>
      <c r="C34" s="1"/>
      <c r="D34" s="1"/>
      <c r="E34" s="3"/>
      <c r="F34" s="1"/>
      <c r="G34" s="34"/>
      <c r="H34" s="83" t="s">
        <v>38</v>
      </c>
    </row>
    <row r="35" spans="1:9" ht="21.75" customHeight="1" x14ac:dyDescent="0.3">
      <c r="A35" s="6"/>
      <c r="B35" s="6"/>
      <c r="C35" s="7"/>
      <c r="D35" s="7"/>
      <c r="E35" s="7"/>
      <c r="F35" s="7"/>
      <c r="G35" s="35"/>
      <c r="H35" s="83" t="s">
        <v>39</v>
      </c>
    </row>
    <row r="36" spans="1:9" ht="15" customHeight="1" x14ac:dyDescent="0.3">
      <c r="A36" s="6"/>
      <c r="B36" s="6"/>
      <c r="C36" s="7"/>
      <c r="D36" s="7"/>
      <c r="E36" s="7"/>
      <c r="F36" s="7"/>
      <c r="G36" s="7"/>
      <c r="H36" s="462"/>
    </row>
    <row r="37" spans="1:9" ht="15" customHeight="1" x14ac:dyDescent="0.3">
      <c r="A37" s="6"/>
      <c r="B37" s="6"/>
      <c r="C37" s="7"/>
      <c r="D37" s="7"/>
      <c r="E37" s="7"/>
      <c r="F37" s="7"/>
      <c r="G37" s="7"/>
      <c r="H37" s="462"/>
    </row>
    <row r="38" spans="1:9" x14ac:dyDescent="0.3">
      <c r="A38" s="6"/>
      <c r="B38" s="6"/>
      <c r="C38" s="7"/>
      <c r="D38" s="7"/>
      <c r="E38" s="7"/>
      <c r="F38" s="7"/>
      <c r="G38" s="7"/>
      <c r="H38" s="462"/>
    </row>
    <row r="39" spans="1:9" x14ac:dyDescent="0.3">
      <c r="A39" s="6"/>
      <c r="B39" s="6"/>
      <c r="C39" s="7"/>
      <c r="D39" s="7"/>
      <c r="E39" s="7"/>
      <c r="F39" s="7"/>
      <c r="G39" s="7"/>
      <c r="H39" s="462"/>
      <c r="I39" s="464"/>
    </row>
    <row r="40" spans="1:9" x14ac:dyDescent="0.3">
      <c r="A40" s="6"/>
      <c r="B40" s="6"/>
      <c r="C40" s="7"/>
      <c r="D40" s="7"/>
      <c r="E40" s="7"/>
      <c r="F40" s="7"/>
      <c r="G40" s="7"/>
      <c r="H40" s="462"/>
    </row>
    <row r="41" spans="1:9" x14ac:dyDescent="0.3">
      <c r="A41" s="6"/>
      <c r="B41" s="6"/>
      <c r="C41" s="7"/>
      <c r="D41" s="7"/>
      <c r="E41" s="7"/>
      <c r="F41" s="7"/>
      <c r="G41" s="7"/>
      <c r="H41" s="462"/>
    </row>
    <row r="43" spans="1:9" x14ac:dyDescent="0.35">
      <c r="A43" s="2"/>
      <c r="B43" s="2"/>
    </row>
    <row r="45" spans="1:9" x14ac:dyDescent="0.35">
      <c r="A45" s="5"/>
    </row>
    <row r="47" spans="1:9" ht="12" customHeight="1" x14ac:dyDescent="0.35">
      <c r="B47" s="5"/>
    </row>
    <row r="50" spans="1:9" s="4" customFormat="1" x14ac:dyDescent="0.35">
      <c r="A50" s="1"/>
      <c r="B50" s="1"/>
      <c r="H50" s="82"/>
    </row>
    <row r="51" spans="1:9" x14ac:dyDescent="0.35">
      <c r="I51" s="464"/>
    </row>
    <row r="56" spans="1:9" x14ac:dyDescent="0.35">
      <c r="I56" s="464"/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79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 tint="0.79998168889431442"/>
  </sheetPr>
  <dimension ref="A1:H76"/>
  <sheetViews>
    <sheetView view="pageBreakPreview" zoomScale="90" zoomScaleSheetLayoutView="90" workbookViewId="0">
      <selection activeCell="A2" sqref="A2"/>
    </sheetView>
  </sheetViews>
  <sheetFormatPr defaultColWidth="9.109375" defaultRowHeight="15.6" x14ac:dyDescent="0.3"/>
  <cols>
    <col min="1" max="1" width="43.33203125" style="91" customWidth="1"/>
    <col min="2" max="8" width="12.33203125" style="100" customWidth="1"/>
    <col min="9" max="256" width="9.109375" style="91"/>
    <col min="257" max="257" width="43.33203125" style="91" customWidth="1"/>
    <col min="258" max="264" width="12.33203125" style="91" customWidth="1"/>
    <col min="265" max="512" width="9.109375" style="91"/>
    <col min="513" max="513" width="43.33203125" style="91" customWidth="1"/>
    <col min="514" max="520" width="12.33203125" style="91" customWidth="1"/>
    <col min="521" max="768" width="9.109375" style="91"/>
    <col min="769" max="769" width="43.33203125" style="91" customWidth="1"/>
    <col min="770" max="776" width="12.33203125" style="91" customWidth="1"/>
    <col min="777" max="1024" width="9.109375" style="91"/>
    <col min="1025" max="1025" width="43.33203125" style="91" customWidth="1"/>
    <col min="1026" max="1032" width="12.33203125" style="91" customWidth="1"/>
    <col min="1033" max="1280" width="9.109375" style="91"/>
    <col min="1281" max="1281" width="43.33203125" style="91" customWidth="1"/>
    <col min="1282" max="1288" width="12.33203125" style="91" customWidth="1"/>
    <col min="1289" max="1536" width="9.109375" style="91"/>
    <col min="1537" max="1537" width="43.33203125" style="91" customWidth="1"/>
    <col min="1538" max="1544" width="12.33203125" style="91" customWidth="1"/>
    <col min="1545" max="1792" width="9.109375" style="91"/>
    <col min="1793" max="1793" width="43.33203125" style="91" customWidth="1"/>
    <col min="1794" max="1800" width="12.33203125" style="91" customWidth="1"/>
    <col min="1801" max="2048" width="9.109375" style="91"/>
    <col min="2049" max="2049" width="43.33203125" style="91" customWidth="1"/>
    <col min="2050" max="2056" width="12.33203125" style="91" customWidth="1"/>
    <col min="2057" max="2304" width="9.109375" style="91"/>
    <col min="2305" max="2305" width="43.33203125" style="91" customWidth="1"/>
    <col min="2306" max="2312" width="12.33203125" style="91" customWidth="1"/>
    <col min="2313" max="2560" width="9.109375" style="91"/>
    <col min="2561" max="2561" width="43.33203125" style="91" customWidth="1"/>
    <col min="2562" max="2568" width="12.33203125" style="91" customWidth="1"/>
    <col min="2569" max="2816" width="9.109375" style="91"/>
    <col min="2817" max="2817" width="43.33203125" style="91" customWidth="1"/>
    <col min="2818" max="2824" width="12.33203125" style="91" customWidth="1"/>
    <col min="2825" max="3072" width="9.109375" style="91"/>
    <col min="3073" max="3073" width="43.33203125" style="91" customWidth="1"/>
    <col min="3074" max="3080" width="12.33203125" style="91" customWidth="1"/>
    <col min="3081" max="3328" width="9.109375" style="91"/>
    <col min="3329" max="3329" width="43.33203125" style="91" customWidth="1"/>
    <col min="3330" max="3336" width="12.33203125" style="91" customWidth="1"/>
    <col min="3337" max="3584" width="9.109375" style="91"/>
    <col min="3585" max="3585" width="43.33203125" style="91" customWidth="1"/>
    <col min="3586" max="3592" width="12.33203125" style="91" customWidth="1"/>
    <col min="3593" max="3840" width="9.109375" style="91"/>
    <col min="3841" max="3841" width="43.33203125" style="91" customWidth="1"/>
    <col min="3842" max="3848" width="12.33203125" style="91" customWidth="1"/>
    <col min="3849" max="4096" width="9.109375" style="91"/>
    <col min="4097" max="4097" width="43.33203125" style="91" customWidth="1"/>
    <col min="4098" max="4104" width="12.33203125" style="91" customWidth="1"/>
    <col min="4105" max="4352" width="9.109375" style="91"/>
    <col min="4353" max="4353" width="43.33203125" style="91" customWidth="1"/>
    <col min="4354" max="4360" width="12.33203125" style="91" customWidth="1"/>
    <col min="4361" max="4608" width="9.109375" style="91"/>
    <col min="4609" max="4609" width="43.33203125" style="91" customWidth="1"/>
    <col min="4610" max="4616" width="12.33203125" style="91" customWidth="1"/>
    <col min="4617" max="4864" width="9.109375" style="91"/>
    <col min="4865" max="4865" width="43.33203125" style="91" customWidth="1"/>
    <col min="4866" max="4872" width="12.33203125" style="91" customWidth="1"/>
    <col min="4873" max="5120" width="9.109375" style="91"/>
    <col min="5121" max="5121" width="43.33203125" style="91" customWidth="1"/>
    <col min="5122" max="5128" width="12.33203125" style="91" customWidth="1"/>
    <col min="5129" max="5376" width="9.109375" style="91"/>
    <col min="5377" max="5377" width="43.33203125" style="91" customWidth="1"/>
    <col min="5378" max="5384" width="12.33203125" style="91" customWidth="1"/>
    <col min="5385" max="5632" width="9.109375" style="91"/>
    <col min="5633" max="5633" width="43.33203125" style="91" customWidth="1"/>
    <col min="5634" max="5640" width="12.33203125" style="91" customWidth="1"/>
    <col min="5641" max="5888" width="9.109375" style="91"/>
    <col min="5889" max="5889" width="43.33203125" style="91" customWidth="1"/>
    <col min="5890" max="5896" width="12.33203125" style="91" customWidth="1"/>
    <col min="5897" max="6144" width="9.109375" style="91"/>
    <col min="6145" max="6145" width="43.33203125" style="91" customWidth="1"/>
    <col min="6146" max="6152" width="12.33203125" style="91" customWidth="1"/>
    <col min="6153" max="6400" width="9.109375" style="91"/>
    <col min="6401" max="6401" width="43.33203125" style="91" customWidth="1"/>
    <col min="6402" max="6408" width="12.33203125" style="91" customWidth="1"/>
    <col min="6409" max="6656" width="9.109375" style="91"/>
    <col min="6657" max="6657" width="43.33203125" style="91" customWidth="1"/>
    <col min="6658" max="6664" width="12.33203125" style="91" customWidth="1"/>
    <col min="6665" max="6912" width="9.109375" style="91"/>
    <col min="6913" max="6913" width="43.33203125" style="91" customWidth="1"/>
    <col min="6914" max="6920" width="12.33203125" style="91" customWidth="1"/>
    <col min="6921" max="7168" width="9.109375" style="91"/>
    <col min="7169" max="7169" width="43.33203125" style="91" customWidth="1"/>
    <col min="7170" max="7176" width="12.33203125" style="91" customWidth="1"/>
    <col min="7177" max="7424" width="9.109375" style="91"/>
    <col min="7425" max="7425" width="43.33203125" style="91" customWidth="1"/>
    <col min="7426" max="7432" width="12.33203125" style="91" customWidth="1"/>
    <col min="7433" max="7680" width="9.109375" style="91"/>
    <col min="7681" max="7681" width="43.33203125" style="91" customWidth="1"/>
    <col min="7682" max="7688" width="12.33203125" style="91" customWidth="1"/>
    <col min="7689" max="7936" width="9.109375" style="91"/>
    <col min="7937" max="7937" width="43.33203125" style="91" customWidth="1"/>
    <col min="7938" max="7944" width="12.33203125" style="91" customWidth="1"/>
    <col min="7945" max="8192" width="9.109375" style="91"/>
    <col min="8193" max="8193" width="43.33203125" style="91" customWidth="1"/>
    <col min="8194" max="8200" width="12.33203125" style="91" customWidth="1"/>
    <col min="8201" max="8448" width="9.109375" style="91"/>
    <col min="8449" max="8449" width="43.33203125" style="91" customWidth="1"/>
    <col min="8450" max="8456" width="12.33203125" style="91" customWidth="1"/>
    <col min="8457" max="8704" width="9.109375" style="91"/>
    <col min="8705" max="8705" width="43.33203125" style="91" customWidth="1"/>
    <col min="8706" max="8712" width="12.33203125" style="91" customWidth="1"/>
    <col min="8713" max="8960" width="9.109375" style="91"/>
    <col min="8961" max="8961" width="43.33203125" style="91" customWidth="1"/>
    <col min="8962" max="8968" width="12.33203125" style="91" customWidth="1"/>
    <col min="8969" max="9216" width="9.109375" style="91"/>
    <col min="9217" max="9217" width="43.33203125" style="91" customWidth="1"/>
    <col min="9218" max="9224" width="12.33203125" style="91" customWidth="1"/>
    <col min="9225" max="9472" width="9.109375" style="91"/>
    <col min="9473" max="9473" width="43.33203125" style="91" customWidth="1"/>
    <col min="9474" max="9480" width="12.33203125" style="91" customWidth="1"/>
    <col min="9481" max="9728" width="9.109375" style="91"/>
    <col min="9729" max="9729" width="43.33203125" style="91" customWidth="1"/>
    <col min="9730" max="9736" width="12.33203125" style="91" customWidth="1"/>
    <col min="9737" max="9984" width="9.109375" style="91"/>
    <col min="9985" max="9985" width="43.33203125" style="91" customWidth="1"/>
    <col min="9986" max="9992" width="12.33203125" style="91" customWidth="1"/>
    <col min="9993" max="10240" width="9.109375" style="91"/>
    <col min="10241" max="10241" width="43.33203125" style="91" customWidth="1"/>
    <col min="10242" max="10248" width="12.33203125" style="91" customWidth="1"/>
    <col min="10249" max="10496" width="9.109375" style="91"/>
    <col min="10497" max="10497" width="43.33203125" style="91" customWidth="1"/>
    <col min="10498" max="10504" width="12.33203125" style="91" customWidth="1"/>
    <col min="10505" max="10752" width="9.109375" style="91"/>
    <col min="10753" max="10753" width="43.33203125" style="91" customWidth="1"/>
    <col min="10754" max="10760" width="12.33203125" style="91" customWidth="1"/>
    <col min="10761" max="11008" width="9.109375" style="91"/>
    <col min="11009" max="11009" width="43.33203125" style="91" customWidth="1"/>
    <col min="11010" max="11016" width="12.33203125" style="91" customWidth="1"/>
    <col min="11017" max="11264" width="9.109375" style="91"/>
    <col min="11265" max="11265" width="43.33203125" style="91" customWidth="1"/>
    <col min="11266" max="11272" width="12.33203125" style="91" customWidth="1"/>
    <col min="11273" max="11520" width="9.109375" style="91"/>
    <col min="11521" max="11521" width="43.33203125" style="91" customWidth="1"/>
    <col min="11522" max="11528" width="12.33203125" style="91" customWidth="1"/>
    <col min="11529" max="11776" width="9.109375" style="91"/>
    <col min="11777" max="11777" width="43.33203125" style="91" customWidth="1"/>
    <col min="11778" max="11784" width="12.33203125" style="91" customWidth="1"/>
    <col min="11785" max="12032" width="9.109375" style="91"/>
    <col min="12033" max="12033" width="43.33203125" style="91" customWidth="1"/>
    <col min="12034" max="12040" width="12.33203125" style="91" customWidth="1"/>
    <col min="12041" max="12288" width="9.109375" style="91"/>
    <col min="12289" max="12289" width="43.33203125" style="91" customWidth="1"/>
    <col min="12290" max="12296" width="12.33203125" style="91" customWidth="1"/>
    <col min="12297" max="12544" width="9.109375" style="91"/>
    <col min="12545" max="12545" width="43.33203125" style="91" customWidth="1"/>
    <col min="12546" max="12552" width="12.33203125" style="91" customWidth="1"/>
    <col min="12553" max="12800" width="9.109375" style="91"/>
    <col min="12801" max="12801" width="43.33203125" style="91" customWidth="1"/>
    <col min="12802" max="12808" width="12.33203125" style="91" customWidth="1"/>
    <col min="12809" max="13056" width="9.109375" style="91"/>
    <col min="13057" max="13057" width="43.33203125" style="91" customWidth="1"/>
    <col min="13058" max="13064" width="12.33203125" style="91" customWidth="1"/>
    <col min="13065" max="13312" width="9.109375" style="91"/>
    <col min="13313" max="13313" width="43.33203125" style="91" customWidth="1"/>
    <col min="13314" max="13320" width="12.33203125" style="91" customWidth="1"/>
    <col min="13321" max="13568" width="9.109375" style="91"/>
    <col min="13569" max="13569" width="43.33203125" style="91" customWidth="1"/>
    <col min="13570" max="13576" width="12.33203125" style="91" customWidth="1"/>
    <col min="13577" max="13824" width="9.109375" style="91"/>
    <col min="13825" max="13825" width="43.33203125" style="91" customWidth="1"/>
    <col min="13826" max="13832" width="12.33203125" style="91" customWidth="1"/>
    <col min="13833" max="14080" width="9.109375" style="91"/>
    <col min="14081" max="14081" width="43.33203125" style="91" customWidth="1"/>
    <col min="14082" max="14088" width="12.33203125" style="91" customWidth="1"/>
    <col min="14089" max="14336" width="9.109375" style="91"/>
    <col min="14337" max="14337" width="43.33203125" style="91" customWidth="1"/>
    <col min="14338" max="14344" width="12.33203125" style="91" customWidth="1"/>
    <col min="14345" max="14592" width="9.109375" style="91"/>
    <col min="14593" max="14593" width="43.33203125" style="91" customWidth="1"/>
    <col min="14594" max="14600" width="12.33203125" style="91" customWidth="1"/>
    <col min="14601" max="14848" width="9.109375" style="91"/>
    <col min="14849" max="14849" width="43.33203125" style="91" customWidth="1"/>
    <col min="14850" max="14856" width="12.33203125" style="91" customWidth="1"/>
    <col min="14857" max="15104" width="9.109375" style="91"/>
    <col min="15105" max="15105" width="43.33203125" style="91" customWidth="1"/>
    <col min="15106" max="15112" width="12.33203125" style="91" customWidth="1"/>
    <col min="15113" max="15360" width="9.109375" style="91"/>
    <col min="15361" max="15361" width="43.33203125" style="91" customWidth="1"/>
    <col min="15362" max="15368" width="12.33203125" style="91" customWidth="1"/>
    <col min="15369" max="15616" width="9.109375" style="91"/>
    <col min="15617" max="15617" width="43.33203125" style="91" customWidth="1"/>
    <col min="15618" max="15624" width="12.33203125" style="91" customWidth="1"/>
    <col min="15625" max="15872" width="9.109375" style="91"/>
    <col min="15873" max="15873" width="43.33203125" style="91" customWidth="1"/>
    <col min="15874" max="15880" width="12.33203125" style="91" customWidth="1"/>
    <col min="15881" max="16128" width="9.109375" style="91"/>
    <col min="16129" max="16129" width="43.33203125" style="91" customWidth="1"/>
    <col min="16130" max="16136" width="12.33203125" style="91" customWidth="1"/>
    <col min="16137" max="16384" width="9.109375" style="91"/>
  </cols>
  <sheetData>
    <row r="1" spans="1:8" s="1" customFormat="1" ht="18" customHeight="1" x14ac:dyDescent="0.35">
      <c r="A1" s="219" t="s">
        <v>286</v>
      </c>
      <c r="B1" s="18"/>
      <c r="C1" s="18"/>
      <c r="D1" s="78"/>
      <c r="E1" s="78"/>
      <c r="F1" s="78"/>
      <c r="G1" s="78"/>
      <c r="H1" s="78"/>
    </row>
    <row r="2" spans="1:8" s="1" customFormat="1" ht="18" customHeight="1" x14ac:dyDescent="0.35">
      <c r="A2" s="54" t="s">
        <v>287</v>
      </c>
      <c r="B2" s="18"/>
      <c r="C2" s="18"/>
      <c r="D2" s="21"/>
      <c r="E2" s="21"/>
      <c r="F2" s="21"/>
      <c r="G2" s="21"/>
      <c r="H2" s="21"/>
    </row>
    <row r="3" spans="1:8" s="1" customFormat="1" ht="14.25" customHeight="1" x14ac:dyDescent="0.35">
      <c r="A3" s="20"/>
      <c r="B3" s="18"/>
      <c r="C3" s="18"/>
      <c r="D3" s="21"/>
      <c r="E3" s="21"/>
      <c r="F3" s="21"/>
      <c r="G3" s="21"/>
      <c r="H3" s="21"/>
    </row>
    <row r="4" spans="1:8" ht="14.25" customHeight="1" x14ac:dyDescent="0.35">
      <c r="F4" s="247"/>
      <c r="G4" s="247" t="s">
        <v>289</v>
      </c>
      <c r="H4" s="247"/>
    </row>
    <row r="5" spans="1:8" ht="17.25" customHeight="1" x14ac:dyDescent="0.3">
      <c r="A5" s="193" t="s">
        <v>281</v>
      </c>
      <c r="B5" s="533" t="s">
        <v>107</v>
      </c>
      <c r="C5" s="533"/>
      <c r="D5" s="533"/>
      <c r="E5" s="533"/>
      <c r="F5" s="533"/>
      <c r="G5" s="533"/>
      <c r="H5" s="91"/>
    </row>
    <row r="6" spans="1:8" ht="17.25" customHeight="1" x14ac:dyDescent="0.3">
      <c r="A6" s="194" t="s">
        <v>282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  <c r="H6" s="238"/>
    </row>
    <row r="7" spans="1:8" ht="3.75" customHeight="1" x14ac:dyDescent="0.35">
      <c r="A7" s="223"/>
      <c r="B7" s="224"/>
      <c r="C7" s="224"/>
      <c r="D7" s="224"/>
      <c r="E7" s="224"/>
      <c r="F7" s="224"/>
      <c r="G7" s="224"/>
      <c r="H7" s="240"/>
    </row>
    <row r="8" spans="1:8" ht="14.25" customHeight="1" x14ac:dyDescent="0.3">
      <c r="A8" s="225" t="s">
        <v>273</v>
      </c>
      <c r="B8" s="226">
        <f t="shared" ref="B8:F8" si="0">SUM(B9:B22)</f>
        <v>65</v>
      </c>
      <c r="C8" s="226">
        <f t="shared" si="0"/>
        <v>71</v>
      </c>
      <c r="D8" s="226">
        <f t="shared" si="0"/>
        <v>38</v>
      </c>
      <c r="E8" s="226">
        <f t="shared" si="0"/>
        <v>60</v>
      </c>
      <c r="F8" s="226">
        <f t="shared" si="0"/>
        <v>51</v>
      </c>
      <c r="G8" s="226">
        <f t="shared" ref="G8" si="1">SUM(G9:G22)</f>
        <v>81</v>
      </c>
      <c r="H8" s="226"/>
    </row>
    <row r="9" spans="1:8" ht="15" customHeight="1" x14ac:dyDescent="0.3">
      <c r="A9" s="33" t="s">
        <v>283</v>
      </c>
      <c r="B9" s="227">
        <v>0</v>
      </c>
      <c r="C9" s="227">
        <v>0</v>
      </c>
      <c r="D9" s="227">
        <v>0</v>
      </c>
      <c r="E9" s="227">
        <v>0</v>
      </c>
      <c r="F9" s="227">
        <v>0</v>
      </c>
      <c r="G9" s="227">
        <v>0</v>
      </c>
      <c r="H9" s="227"/>
    </row>
    <row r="10" spans="1:8" ht="15" customHeight="1" x14ac:dyDescent="0.3">
      <c r="A10" s="33" t="s">
        <v>126</v>
      </c>
      <c r="B10" s="227">
        <v>0</v>
      </c>
      <c r="C10" s="227">
        <v>0</v>
      </c>
      <c r="D10" s="227">
        <v>0</v>
      </c>
      <c r="E10" s="227">
        <v>0</v>
      </c>
      <c r="F10" s="227">
        <v>0</v>
      </c>
      <c r="G10" s="227">
        <v>0</v>
      </c>
      <c r="H10" s="227"/>
    </row>
    <row r="11" spans="1:8" ht="15" customHeight="1" x14ac:dyDescent="0.3">
      <c r="A11" s="33" t="s">
        <v>127</v>
      </c>
      <c r="B11" s="227">
        <v>0</v>
      </c>
      <c r="C11" s="227">
        <v>0</v>
      </c>
      <c r="D11" s="227">
        <v>1</v>
      </c>
      <c r="E11" s="227">
        <v>1</v>
      </c>
      <c r="F11" s="227">
        <v>0</v>
      </c>
      <c r="G11" s="227">
        <v>0</v>
      </c>
      <c r="H11" s="227"/>
    </row>
    <row r="12" spans="1:8" ht="15" customHeight="1" x14ac:dyDescent="0.3">
      <c r="A12" s="33" t="s">
        <v>128</v>
      </c>
      <c r="B12" s="227">
        <v>0</v>
      </c>
      <c r="C12" s="227">
        <v>0</v>
      </c>
      <c r="D12" s="227">
        <v>0</v>
      </c>
      <c r="E12" s="227">
        <v>0</v>
      </c>
      <c r="F12" s="227">
        <v>0</v>
      </c>
      <c r="G12" s="227">
        <v>1</v>
      </c>
      <c r="H12" s="227"/>
    </row>
    <row r="13" spans="1:8" ht="15" customHeight="1" x14ac:dyDescent="0.3">
      <c r="A13" s="33" t="s">
        <v>129</v>
      </c>
      <c r="B13" s="227">
        <v>2</v>
      </c>
      <c r="C13" s="227">
        <v>3</v>
      </c>
      <c r="D13" s="227">
        <v>3</v>
      </c>
      <c r="E13" s="227">
        <v>2</v>
      </c>
      <c r="F13" s="227">
        <v>1</v>
      </c>
      <c r="G13" s="227">
        <v>1</v>
      </c>
      <c r="H13" s="227"/>
    </row>
    <row r="14" spans="1:8" ht="15" customHeight="1" x14ac:dyDescent="0.3">
      <c r="A14" s="33" t="s">
        <v>130</v>
      </c>
      <c r="B14" s="227">
        <v>5</v>
      </c>
      <c r="C14" s="227">
        <v>9</v>
      </c>
      <c r="D14" s="227">
        <v>2</v>
      </c>
      <c r="E14" s="227">
        <v>5</v>
      </c>
      <c r="F14" s="227">
        <v>0</v>
      </c>
      <c r="G14" s="227">
        <v>9</v>
      </c>
      <c r="H14" s="227"/>
    </row>
    <row r="15" spans="1:8" ht="15" customHeight="1" x14ac:dyDescent="0.3">
      <c r="A15" s="33" t="s">
        <v>131</v>
      </c>
      <c r="B15" s="227">
        <v>8</v>
      </c>
      <c r="C15" s="227">
        <v>8</v>
      </c>
      <c r="D15" s="227">
        <v>3</v>
      </c>
      <c r="E15" s="227">
        <v>5</v>
      </c>
      <c r="F15" s="227">
        <v>3</v>
      </c>
      <c r="G15" s="227">
        <v>7</v>
      </c>
      <c r="H15" s="227"/>
    </row>
    <row r="16" spans="1:8" ht="15" customHeight="1" x14ac:dyDescent="0.3">
      <c r="A16" s="33" t="s">
        <v>132</v>
      </c>
      <c r="B16" s="227">
        <v>10</v>
      </c>
      <c r="C16" s="227">
        <v>9</v>
      </c>
      <c r="D16" s="227">
        <v>6</v>
      </c>
      <c r="E16" s="227">
        <v>8</v>
      </c>
      <c r="F16" s="227">
        <v>5</v>
      </c>
      <c r="G16" s="227">
        <v>9</v>
      </c>
      <c r="H16" s="227"/>
    </row>
    <row r="17" spans="1:8" ht="15" customHeight="1" x14ac:dyDescent="0.3">
      <c r="A17" s="33" t="s">
        <v>133</v>
      </c>
      <c r="B17" s="227">
        <v>9</v>
      </c>
      <c r="C17" s="227">
        <v>10</v>
      </c>
      <c r="D17" s="227">
        <v>6</v>
      </c>
      <c r="E17" s="227">
        <v>7</v>
      </c>
      <c r="F17" s="227">
        <v>2</v>
      </c>
      <c r="G17" s="227">
        <v>2</v>
      </c>
      <c r="H17" s="227"/>
    </row>
    <row r="18" spans="1:8" ht="15" customHeight="1" x14ac:dyDescent="0.3">
      <c r="A18" s="33" t="s">
        <v>134</v>
      </c>
      <c r="B18" s="227">
        <v>5</v>
      </c>
      <c r="C18" s="227">
        <v>9</v>
      </c>
      <c r="D18" s="227">
        <v>5</v>
      </c>
      <c r="E18" s="227">
        <v>4</v>
      </c>
      <c r="F18" s="227">
        <v>7</v>
      </c>
      <c r="G18" s="227">
        <v>14</v>
      </c>
      <c r="H18" s="227"/>
    </row>
    <row r="19" spans="1:8" ht="15" customHeight="1" x14ac:dyDescent="0.3">
      <c r="A19" s="33" t="s">
        <v>135</v>
      </c>
      <c r="B19" s="227">
        <v>10</v>
      </c>
      <c r="C19" s="227">
        <v>10</v>
      </c>
      <c r="D19" s="227">
        <v>4</v>
      </c>
      <c r="E19" s="227">
        <v>13</v>
      </c>
      <c r="F19" s="227">
        <v>9</v>
      </c>
      <c r="G19" s="227">
        <v>9</v>
      </c>
      <c r="H19" s="227"/>
    </row>
    <row r="20" spans="1:8" ht="15" customHeight="1" x14ac:dyDescent="0.3">
      <c r="A20" s="33" t="s">
        <v>136</v>
      </c>
      <c r="B20" s="227">
        <v>8</v>
      </c>
      <c r="C20" s="227">
        <v>7</v>
      </c>
      <c r="D20" s="227">
        <v>2</v>
      </c>
      <c r="E20" s="227">
        <v>8</v>
      </c>
      <c r="F20" s="227">
        <v>10</v>
      </c>
      <c r="G20" s="227">
        <v>13</v>
      </c>
      <c r="H20" s="227"/>
    </row>
    <row r="21" spans="1:8" ht="15" customHeight="1" x14ac:dyDescent="0.3">
      <c r="A21" s="33" t="s">
        <v>284</v>
      </c>
      <c r="B21" s="227">
        <v>8</v>
      </c>
      <c r="C21" s="227">
        <v>6</v>
      </c>
      <c r="D21" s="227">
        <v>6</v>
      </c>
      <c r="E21" s="227">
        <v>7</v>
      </c>
      <c r="F21" s="227">
        <v>14</v>
      </c>
      <c r="G21" s="227">
        <v>16</v>
      </c>
      <c r="H21" s="227"/>
    </row>
    <row r="22" spans="1:8" ht="15" customHeight="1" x14ac:dyDescent="0.3">
      <c r="A22" s="33" t="s">
        <v>285</v>
      </c>
      <c r="B22" s="227">
        <v>0</v>
      </c>
      <c r="C22" s="227">
        <v>0</v>
      </c>
      <c r="D22" s="227">
        <v>0</v>
      </c>
      <c r="E22" s="227">
        <v>0</v>
      </c>
      <c r="F22" s="227">
        <v>0</v>
      </c>
      <c r="G22" s="227">
        <v>0</v>
      </c>
      <c r="H22" s="227"/>
    </row>
    <row r="23" spans="1:8" ht="9.75" customHeight="1" x14ac:dyDescent="0.3">
      <c r="A23" s="33"/>
      <c r="B23" s="227"/>
      <c r="C23" s="227"/>
      <c r="D23" s="227"/>
      <c r="E23" s="227"/>
      <c r="F23" s="227"/>
      <c r="G23" s="227"/>
      <c r="H23" s="227"/>
    </row>
    <row r="24" spans="1:8" ht="14.25" customHeight="1" x14ac:dyDescent="0.3">
      <c r="A24" s="225" t="s">
        <v>275</v>
      </c>
      <c r="B24" s="226">
        <f t="shared" ref="B24:G24" si="2">SUM(B25:B38)</f>
        <v>2</v>
      </c>
      <c r="C24" s="226">
        <f t="shared" si="2"/>
        <v>0</v>
      </c>
      <c r="D24" s="226">
        <f t="shared" si="2"/>
        <v>1</v>
      </c>
      <c r="E24" s="226">
        <f t="shared" si="2"/>
        <v>3</v>
      </c>
      <c r="F24" s="226">
        <f t="shared" si="2"/>
        <v>1</v>
      </c>
      <c r="G24" s="226">
        <f t="shared" si="2"/>
        <v>0</v>
      </c>
      <c r="H24" s="226"/>
    </row>
    <row r="25" spans="1:8" ht="15" customHeight="1" x14ac:dyDescent="0.3">
      <c r="A25" s="33" t="s">
        <v>283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  <c r="H25" s="227"/>
    </row>
    <row r="26" spans="1:8" ht="15" customHeight="1" x14ac:dyDescent="0.3">
      <c r="A26" s="33" t="s">
        <v>126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  <c r="H26" s="227"/>
    </row>
    <row r="27" spans="1:8" ht="15" customHeight="1" x14ac:dyDescent="0.3">
      <c r="A27" s="33" t="s">
        <v>127</v>
      </c>
      <c r="B27" s="227">
        <v>0</v>
      </c>
      <c r="C27" s="227">
        <v>0</v>
      </c>
      <c r="D27" s="227">
        <v>0</v>
      </c>
      <c r="E27" s="227">
        <v>0</v>
      </c>
      <c r="F27" s="227">
        <v>0</v>
      </c>
      <c r="G27" s="227">
        <v>0</v>
      </c>
      <c r="H27" s="227"/>
    </row>
    <row r="28" spans="1:8" ht="15" customHeight="1" x14ac:dyDescent="0.3">
      <c r="A28" s="33" t="s">
        <v>128</v>
      </c>
      <c r="B28" s="227">
        <v>0</v>
      </c>
      <c r="C28" s="227">
        <v>0</v>
      </c>
      <c r="D28" s="227">
        <v>0</v>
      </c>
      <c r="E28" s="227">
        <v>0</v>
      </c>
      <c r="F28" s="227">
        <v>0</v>
      </c>
      <c r="G28" s="227">
        <v>0</v>
      </c>
      <c r="H28" s="227"/>
    </row>
    <row r="29" spans="1:8" ht="15" customHeight="1" x14ac:dyDescent="0.3">
      <c r="A29" s="33" t="s">
        <v>129</v>
      </c>
      <c r="B29" s="227">
        <v>0</v>
      </c>
      <c r="C29" s="227">
        <v>0</v>
      </c>
      <c r="D29" s="227">
        <v>0</v>
      </c>
      <c r="E29" s="227">
        <v>0</v>
      </c>
      <c r="F29" s="227">
        <v>0</v>
      </c>
      <c r="G29" s="227">
        <v>0</v>
      </c>
      <c r="H29" s="227"/>
    </row>
    <row r="30" spans="1:8" ht="15" customHeight="1" x14ac:dyDescent="0.3">
      <c r="A30" s="33" t="s">
        <v>130</v>
      </c>
      <c r="B30" s="227">
        <v>0</v>
      </c>
      <c r="C30" s="227">
        <v>0</v>
      </c>
      <c r="D30" s="227">
        <v>0</v>
      </c>
      <c r="E30" s="227">
        <v>0</v>
      </c>
      <c r="F30" s="227">
        <v>0</v>
      </c>
      <c r="G30" s="227">
        <v>0</v>
      </c>
      <c r="H30" s="227"/>
    </row>
    <row r="31" spans="1:8" ht="15" customHeight="1" x14ac:dyDescent="0.3">
      <c r="A31" s="33" t="s">
        <v>131</v>
      </c>
      <c r="B31" s="227">
        <v>1</v>
      </c>
      <c r="C31" s="227">
        <v>0</v>
      </c>
      <c r="D31" s="227">
        <v>0</v>
      </c>
      <c r="E31" s="227">
        <v>0</v>
      </c>
      <c r="F31" s="227">
        <v>0</v>
      </c>
      <c r="G31" s="227">
        <v>0</v>
      </c>
      <c r="H31" s="227"/>
    </row>
    <row r="32" spans="1:8" ht="15" customHeight="1" x14ac:dyDescent="0.3">
      <c r="A32" s="33" t="s">
        <v>132</v>
      </c>
      <c r="B32" s="227">
        <v>1</v>
      </c>
      <c r="C32" s="227">
        <v>0</v>
      </c>
      <c r="D32" s="227">
        <v>1</v>
      </c>
      <c r="E32" s="227">
        <v>2</v>
      </c>
      <c r="F32" s="227">
        <v>0</v>
      </c>
      <c r="G32" s="227">
        <v>0</v>
      </c>
      <c r="H32" s="227"/>
    </row>
    <row r="33" spans="1:8" ht="15" customHeight="1" x14ac:dyDescent="0.3">
      <c r="A33" s="33" t="s">
        <v>133</v>
      </c>
      <c r="B33" s="227">
        <v>0</v>
      </c>
      <c r="C33" s="227">
        <v>0</v>
      </c>
      <c r="D33" s="227">
        <v>0</v>
      </c>
      <c r="E33" s="227">
        <v>0</v>
      </c>
      <c r="F33" s="227">
        <v>0</v>
      </c>
      <c r="G33" s="227">
        <v>0</v>
      </c>
      <c r="H33" s="227"/>
    </row>
    <row r="34" spans="1:8" ht="15" customHeight="1" x14ac:dyDescent="0.3">
      <c r="A34" s="33" t="s">
        <v>134</v>
      </c>
      <c r="B34" s="227">
        <v>0</v>
      </c>
      <c r="C34" s="227">
        <v>0</v>
      </c>
      <c r="D34" s="227">
        <v>0</v>
      </c>
      <c r="E34" s="227">
        <v>0</v>
      </c>
      <c r="F34" s="227">
        <v>0</v>
      </c>
      <c r="G34" s="227">
        <v>0</v>
      </c>
      <c r="H34" s="227"/>
    </row>
    <row r="35" spans="1:8" ht="15" customHeight="1" x14ac:dyDescent="0.3">
      <c r="A35" s="33" t="s">
        <v>135</v>
      </c>
      <c r="B35" s="227">
        <v>0</v>
      </c>
      <c r="C35" s="227">
        <v>0</v>
      </c>
      <c r="D35" s="227">
        <v>0</v>
      </c>
      <c r="E35" s="227">
        <v>1</v>
      </c>
      <c r="F35" s="227">
        <v>0</v>
      </c>
      <c r="G35" s="227">
        <v>0</v>
      </c>
      <c r="H35" s="227"/>
    </row>
    <row r="36" spans="1:8" ht="15" customHeight="1" x14ac:dyDescent="0.3">
      <c r="A36" s="33" t="s">
        <v>136</v>
      </c>
      <c r="B36" s="227">
        <v>0</v>
      </c>
      <c r="C36" s="227">
        <v>0</v>
      </c>
      <c r="D36" s="227">
        <v>0</v>
      </c>
      <c r="E36" s="227">
        <v>0</v>
      </c>
      <c r="F36" s="227">
        <v>0</v>
      </c>
      <c r="G36" s="227">
        <v>0</v>
      </c>
      <c r="H36" s="227"/>
    </row>
    <row r="37" spans="1:8" ht="15" customHeight="1" x14ac:dyDescent="0.3">
      <c r="A37" s="33" t="s">
        <v>284</v>
      </c>
      <c r="B37" s="227">
        <v>0</v>
      </c>
      <c r="C37" s="227">
        <v>0</v>
      </c>
      <c r="D37" s="227">
        <v>0</v>
      </c>
      <c r="E37" s="227">
        <v>0</v>
      </c>
      <c r="F37" s="227">
        <v>1</v>
      </c>
      <c r="G37" s="227">
        <v>0</v>
      </c>
      <c r="H37" s="227"/>
    </row>
    <row r="38" spans="1:8" ht="15" customHeight="1" x14ac:dyDescent="0.3">
      <c r="A38" s="33" t="s">
        <v>285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  <c r="H38" s="227"/>
    </row>
    <row r="39" spans="1:8" ht="9.75" customHeight="1" x14ac:dyDescent="0.3">
      <c r="A39" s="147"/>
      <c r="B39" s="35"/>
      <c r="C39" s="35"/>
      <c r="D39" s="35"/>
      <c r="E39" s="35"/>
      <c r="F39" s="35"/>
      <c r="G39" s="452"/>
      <c r="H39" s="35"/>
    </row>
    <row r="40" spans="1:8" ht="14.25" customHeight="1" x14ac:dyDescent="0.3">
      <c r="A40" s="225" t="s">
        <v>276</v>
      </c>
      <c r="B40" s="226">
        <f t="shared" ref="B40:G40" si="3">SUM(B41:B54)</f>
        <v>0</v>
      </c>
      <c r="C40" s="226">
        <f t="shared" si="3"/>
        <v>0</v>
      </c>
      <c r="D40" s="226">
        <f t="shared" si="3"/>
        <v>0</v>
      </c>
      <c r="E40" s="226">
        <f t="shared" si="3"/>
        <v>1</v>
      </c>
      <c r="F40" s="226">
        <f t="shared" si="3"/>
        <v>0</v>
      </c>
      <c r="G40" s="226">
        <f t="shared" si="3"/>
        <v>0</v>
      </c>
      <c r="H40" s="226"/>
    </row>
    <row r="41" spans="1:8" ht="15" customHeight="1" x14ac:dyDescent="0.3">
      <c r="A41" s="33" t="s">
        <v>283</v>
      </c>
      <c r="B41" s="227">
        <v>0</v>
      </c>
      <c r="C41" s="227">
        <v>0</v>
      </c>
      <c r="D41" s="227">
        <v>0</v>
      </c>
      <c r="E41" s="227">
        <v>0</v>
      </c>
      <c r="F41" s="227">
        <v>0</v>
      </c>
      <c r="G41" s="227">
        <v>0</v>
      </c>
      <c r="H41" s="227"/>
    </row>
    <row r="42" spans="1:8" ht="15" customHeight="1" x14ac:dyDescent="0.3">
      <c r="A42" s="33" t="s">
        <v>126</v>
      </c>
      <c r="B42" s="227">
        <v>0</v>
      </c>
      <c r="C42" s="227">
        <v>0</v>
      </c>
      <c r="D42" s="227">
        <v>0</v>
      </c>
      <c r="E42" s="227">
        <v>0</v>
      </c>
      <c r="F42" s="227">
        <v>0</v>
      </c>
      <c r="G42" s="227">
        <v>0</v>
      </c>
      <c r="H42" s="227"/>
    </row>
    <row r="43" spans="1:8" ht="15" customHeight="1" x14ac:dyDescent="0.3">
      <c r="A43" s="33" t="s">
        <v>127</v>
      </c>
      <c r="B43" s="227">
        <v>0</v>
      </c>
      <c r="C43" s="227">
        <v>0</v>
      </c>
      <c r="D43" s="227">
        <v>0</v>
      </c>
      <c r="E43" s="227">
        <v>0</v>
      </c>
      <c r="F43" s="227">
        <v>0</v>
      </c>
      <c r="G43" s="227">
        <v>0</v>
      </c>
      <c r="H43" s="227"/>
    </row>
    <row r="44" spans="1:8" ht="15" customHeight="1" x14ac:dyDescent="0.3">
      <c r="A44" s="33" t="s">
        <v>128</v>
      </c>
      <c r="B44" s="227">
        <v>0</v>
      </c>
      <c r="C44" s="227">
        <v>0</v>
      </c>
      <c r="D44" s="227">
        <v>0</v>
      </c>
      <c r="E44" s="227">
        <v>1</v>
      </c>
      <c r="F44" s="227">
        <v>0</v>
      </c>
      <c r="G44" s="227">
        <v>0</v>
      </c>
      <c r="H44" s="227"/>
    </row>
    <row r="45" spans="1:8" ht="15" customHeight="1" x14ac:dyDescent="0.3">
      <c r="A45" s="33" t="s">
        <v>129</v>
      </c>
      <c r="B45" s="227">
        <v>0</v>
      </c>
      <c r="C45" s="227">
        <v>0</v>
      </c>
      <c r="D45" s="227">
        <v>0</v>
      </c>
      <c r="E45" s="227">
        <v>0</v>
      </c>
      <c r="F45" s="227">
        <v>0</v>
      </c>
      <c r="G45" s="227">
        <v>0</v>
      </c>
      <c r="H45" s="227"/>
    </row>
    <row r="46" spans="1:8" ht="15" customHeight="1" x14ac:dyDescent="0.3">
      <c r="A46" s="33" t="s">
        <v>130</v>
      </c>
      <c r="B46" s="227">
        <v>0</v>
      </c>
      <c r="C46" s="227">
        <v>0</v>
      </c>
      <c r="D46" s="227">
        <v>0</v>
      </c>
      <c r="E46" s="227">
        <v>0</v>
      </c>
      <c r="F46" s="227">
        <v>0</v>
      </c>
      <c r="G46" s="227">
        <v>0</v>
      </c>
      <c r="H46" s="227"/>
    </row>
    <row r="47" spans="1:8" ht="15" customHeight="1" x14ac:dyDescent="0.3">
      <c r="A47" s="33" t="s">
        <v>131</v>
      </c>
      <c r="B47" s="227">
        <v>0</v>
      </c>
      <c r="C47" s="227">
        <v>0</v>
      </c>
      <c r="D47" s="227">
        <v>0</v>
      </c>
      <c r="E47" s="227">
        <v>0</v>
      </c>
      <c r="F47" s="227">
        <v>0</v>
      </c>
      <c r="G47" s="227">
        <v>0</v>
      </c>
      <c r="H47" s="227"/>
    </row>
    <row r="48" spans="1:8" ht="15" customHeight="1" x14ac:dyDescent="0.3">
      <c r="A48" s="33" t="s">
        <v>132</v>
      </c>
      <c r="B48" s="227">
        <v>0</v>
      </c>
      <c r="C48" s="227">
        <v>0</v>
      </c>
      <c r="D48" s="227">
        <v>0</v>
      </c>
      <c r="E48" s="227">
        <v>0</v>
      </c>
      <c r="F48" s="227">
        <v>0</v>
      </c>
      <c r="G48" s="227">
        <v>0</v>
      </c>
      <c r="H48" s="227"/>
    </row>
    <row r="49" spans="1:8" ht="15" customHeight="1" x14ac:dyDescent="0.3">
      <c r="A49" s="33" t="s">
        <v>133</v>
      </c>
      <c r="B49" s="227">
        <v>0</v>
      </c>
      <c r="C49" s="227">
        <v>0</v>
      </c>
      <c r="D49" s="227">
        <v>0</v>
      </c>
      <c r="E49" s="227">
        <v>0</v>
      </c>
      <c r="F49" s="227">
        <v>0</v>
      </c>
      <c r="G49" s="227">
        <v>0</v>
      </c>
      <c r="H49" s="227"/>
    </row>
    <row r="50" spans="1:8" ht="15" customHeight="1" x14ac:dyDescent="0.3">
      <c r="A50" s="33" t="s">
        <v>134</v>
      </c>
      <c r="B50" s="227">
        <v>0</v>
      </c>
      <c r="C50" s="227">
        <v>0</v>
      </c>
      <c r="D50" s="227">
        <v>0</v>
      </c>
      <c r="E50" s="227">
        <v>0</v>
      </c>
      <c r="F50" s="227">
        <v>0</v>
      </c>
      <c r="G50" s="227">
        <v>0</v>
      </c>
      <c r="H50" s="227"/>
    </row>
    <row r="51" spans="1:8" ht="15" customHeight="1" x14ac:dyDescent="0.3">
      <c r="A51" s="33" t="s">
        <v>135</v>
      </c>
      <c r="B51" s="227">
        <v>0</v>
      </c>
      <c r="C51" s="227">
        <v>0</v>
      </c>
      <c r="D51" s="227">
        <v>0</v>
      </c>
      <c r="E51" s="227">
        <v>0</v>
      </c>
      <c r="F51" s="227">
        <v>0</v>
      </c>
      <c r="G51" s="227">
        <v>0</v>
      </c>
      <c r="H51" s="227"/>
    </row>
    <row r="52" spans="1:8" ht="15" customHeight="1" x14ac:dyDescent="0.3">
      <c r="A52" s="33" t="s">
        <v>136</v>
      </c>
      <c r="B52" s="227">
        <v>0</v>
      </c>
      <c r="C52" s="227">
        <v>0</v>
      </c>
      <c r="D52" s="227">
        <v>0</v>
      </c>
      <c r="E52" s="227">
        <v>0</v>
      </c>
      <c r="F52" s="227">
        <v>0</v>
      </c>
      <c r="G52" s="227">
        <v>0</v>
      </c>
      <c r="H52" s="227"/>
    </row>
    <row r="53" spans="1:8" ht="15" customHeight="1" x14ac:dyDescent="0.3">
      <c r="A53" s="33" t="s">
        <v>284</v>
      </c>
      <c r="B53" s="227">
        <v>0</v>
      </c>
      <c r="C53" s="227">
        <v>0</v>
      </c>
      <c r="D53" s="227">
        <v>0</v>
      </c>
      <c r="E53" s="227">
        <v>0</v>
      </c>
      <c r="F53" s="227">
        <v>0</v>
      </c>
      <c r="G53" s="227">
        <v>0</v>
      </c>
      <c r="H53" s="227"/>
    </row>
    <row r="54" spans="1:8" ht="15" customHeight="1" x14ac:dyDescent="0.3">
      <c r="A54" s="33" t="s">
        <v>285</v>
      </c>
      <c r="B54" s="227">
        <v>0</v>
      </c>
      <c r="C54" s="227">
        <v>0</v>
      </c>
      <c r="D54" s="227">
        <v>0</v>
      </c>
      <c r="E54" s="227">
        <v>0</v>
      </c>
      <c r="F54" s="227">
        <v>0</v>
      </c>
      <c r="G54" s="227">
        <v>0</v>
      </c>
      <c r="H54" s="227"/>
    </row>
    <row r="55" spans="1:8" ht="3.75" customHeight="1" x14ac:dyDescent="0.3"/>
    <row r="56" spans="1:8" ht="3.75" customHeight="1" x14ac:dyDescent="0.3">
      <c r="A56" s="243"/>
      <c r="B56" s="244"/>
      <c r="C56" s="244"/>
      <c r="D56" s="244"/>
      <c r="E56" s="244"/>
      <c r="F56" s="244"/>
      <c r="G56" s="244"/>
    </row>
    <row r="57" spans="1:8" ht="14.25" customHeight="1" x14ac:dyDescent="0.3">
      <c r="A57" s="225" t="s">
        <v>34</v>
      </c>
      <c r="B57" s="226">
        <f t="shared" ref="B57:G57" si="4">SUM(B58:B71)</f>
        <v>67</v>
      </c>
      <c r="C57" s="226">
        <f t="shared" si="4"/>
        <v>71</v>
      </c>
      <c r="D57" s="226">
        <f t="shared" si="4"/>
        <v>39</v>
      </c>
      <c r="E57" s="226">
        <f t="shared" si="4"/>
        <v>64</v>
      </c>
      <c r="F57" s="226">
        <f t="shared" si="4"/>
        <v>52</v>
      </c>
      <c r="G57" s="226">
        <f t="shared" si="4"/>
        <v>81</v>
      </c>
      <c r="H57" s="226"/>
    </row>
    <row r="58" spans="1:8" ht="15" customHeight="1" x14ac:dyDescent="0.3">
      <c r="A58" s="33" t="s">
        <v>283</v>
      </c>
      <c r="B58" s="227">
        <f t="shared" ref="B58:E58" si="5">SUM(B41,B25,B9)</f>
        <v>0</v>
      </c>
      <c r="C58" s="227">
        <f t="shared" si="5"/>
        <v>0</v>
      </c>
      <c r="D58" s="227">
        <f t="shared" si="5"/>
        <v>0</v>
      </c>
      <c r="E58" s="227">
        <f t="shared" si="5"/>
        <v>0</v>
      </c>
      <c r="F58" s="227">
        <f t="shared" ref="F58:G71" si="6">SUM(F9+F25+F41)</f>
        <v>0</v>
      </c>
      <c r="G58" s="227">
        <f t="shared" si="6"/>
        <v>0</v>
      </c>
      <c r="H58" s="227"/>
    </row>
    <row r="59" spans="1:8" ht="15" customHeight="1" x14ac:dyDescent="0.3">
      <c r="A59" s="33" t="s">
        <v>126</v>
      </c>
      <c r="B59" s="227">
        <f t="shared" ref="B59:E59" si="7">SUM(B42,B26,B10)</f>
        <v>0</v>
      </c>
      <c r="C59" s="227">
        <f t="shared" si="7"/>
        <v>0</v>
      </c>
      <c r="D59" s="227">
        <f t="shared" si="7"/>
        <v>0</v>
      </c>
      <c r="E59" s="227">
        <f t="shared" si="7"/>
        <v>0</v>
      </c>
      <c r="F59" s="227">
        <f t="shared" si="6"/>
        <v>0</v>
      </c>
      <c r="G59" s="227">
        <f t="shared" si="6"/>
        <v>0</v>
      </c>
      <c r="H59" s="227"/>
    </row>
    <row r="60" spans="1:8" ht="15" customHeight="1" x14ac:dyDescent="0.3">
      <c r="A60" s="33" t="s">
        <v>127</v>
      </c>
      <c r="B60" s="227">
        <f t="shared" ref="B60:E60" si="8">SUM(B43,B27,B11)</f>
        <v>0</v>
      </c>
      <c r="C60" s="227">
        <f t="shared" si="8"/>
        <v>0</v>
      </c>
      <c r="D60" s="227">
        <f t="shared" si="8"/>
        <v>1</v>
      </c>
      <c r="E60" s="227">
        <f t="shared" si="8"/>
        <v>1</v>
      </c>
      <c r="F60" s="227">
        <f t="shared" si="6"/>
        <v>0</v>
      </c>
      <c r="G60" s="227">
        <f t="shared" si="6"/>
        <v>0</v>
      </c>
      <c r="H60" s="227"/>
    </row>
    <row r="61" spans="1:8" ht="15" customHeight="1" x14ac:dyDescent="0.3">
      <c r="A61" s="33" t="s">
        <v>128</v>
      </c>
      <c r="B61" s="227">
        <f t="shared" ref="B61:E61" si="9">SUM(B44,B28,B12)</f>
        <v>0</v>
      </c>
      <c r="C61" s="227">
        <f t="shared" si="9"/>
        <v>0</v>
      </c>
      <c r="D61" s="227">
        <f t="shared" si="9"/>
        <v>0</v>
      </c>
      <c r="E61" s="227">
        <f t="shared" si="9"/>
        <v>1</v>
      </c>
      <c r="F61" s="227">
        <f t="shared" si="6"/>
        <v>0</v>
      </c>
      <c r="G61" s="227">
        <f t="shared" si="6"/>
        <v>1</v>
      </c>
      <c r="H61" s="227"/>
    </row>
    <row r="62" spans="1:8" ht="15" customHeight="1" x14ac:dyDescent="0.3">
      <c r="A62" s="33" t="s">
        <v>129</v>
      </c>
      <c r="B62" s="227">
        <f t="shared" ref="B62:E62" si="10">SUM(B45,B29,B13)</f>
        <v>2</v>
      </c>
      <c r="C62" s="227">
        <f t="shared" si="10"/>
        <v>3</v>
      </c>
      <c r="D62" s="227">
        <f t="shared" si="10"/>
        <v>3</v>
      </c>
      <c r="E62" s="227">
        <f t="shared" si="10"/>
        <v>2</v>
      </c>
      <c r="F62" s="227">
        <f t="shared" si="6"/>
        <v>1</v>
      </c>
      <c r="G62" s="227">
        <f t="shared" si="6"/>
        <v>1</v>
      </c>
      <c r="H62" s="227"/>
    </row>
    <row r="63" spans="1:8" ht="15" customHeight="1" x14ac:dyDescent="0.3">
      <c r="A63" s="33" t="s">
        <v>130</v>
      </c>
      <c r="B63" s="227">
        <f t="shared" ref="B63:E63" si="11">SUM(B46,B30,B14)</f>
        <v>5</v>
      </c>
      <c r="C63" s="227">
        <f t="shared" si="11"/>
        <v>9</v>
      </c>
      <c r="D63" s="227">
        <f t="shared" si="11"/>
        <v>2</v>
      </c>
      <c r="E63" s="227">
        <f t="shared" si="11"/>
        <v>5</v>
      </c>
      <c r="F63" s="227">
        <f t="shared" si="6"/>
        <v>0</v>
      </c>
      <c r="G63" s="227">
        <f t="shared" si="6"/>
        <v>9</v>
      </c>
      <c r="H63" s="227"/>
    </row>
    <row r="64" spans="1:8" ht="15" customHeight="1" x14ac:dyDescent="0.3">
      <c r="A64" s="33" t="s">
        <v>131</v>
      </c>
      <c r="B64" s="227">
        <f t="shared" ref="B64:E64" si="12">SUM(B47,B31,B15)</f>
        <v>9</v>
      </c>
      <c r="C64" s="227">
        <f t="shared" si="12"/>
        <v>8</v>
      </c>
      <c r="D64" s="227">
        <f t="shared" si="12"/>
        <v>3</v>
      </c>
      <c r="E64" s="227">
        <f t="shared" si="12"/>
        <v>5</v>
      </c>
      <c r="F64" s="227">
        <f t="shared" si="6"/>
        <v>3</v>
      </c>
      <c r="G64" s="227">
        <f t="shared" si="6"/>
        <v>7</v>
      </c>
      <c r="H64" s="227"/>
    </row>
    <row r="65" spans="1:8" ht="15" customHeight="1" x14ac:dyDescent="0.3">
      <c r="A65" s="33" t="s">
        <v>132</v>
      </c>
      <c r="B65" s="227">
        <f t="shared" ref="B65:E65" si="13">SUM(B48,B32,B16)</f>
        <v>11</v>
      </c>
      <c r="C65" s="227">
        <f t="shared" si="13"/>
        <v>9</v>
      </c>
      <c r="D65" s="227">
        <f t="shared" si="13"/>
        <v>7</v>
      </c>
      <c r="E65" s="227">
        <f t="shared" si="13"/>
        <v>10</v>
      </c>
      <c r="F65" s="227">
        <f t="shared" si="6"/>
        <v>5</v>
      </c>
      <c r="G65" s="227">
        <f t="shared" si="6"/>
        <v>9</v>
      </c>
      <c r="H65" s="227"/>
    </row>
    <row r="66" spans="1:8" ht="15" customHeight="1" x14ac:dyDescent="0.3">
      <c r="A66" s="33" t="s">
        <v>133</v>
      </c>
      <c r="B66" s="227">
        <f t="shared" ref="B66:E66" si="14">SUM(B49,B33,B17)</f>
        <v>9</v>
      </c>
      <c r="C66" s="227">
        <f t="shared" si="14"/>
        <v>10</v>
      </c>
      <c r="D66" s="227">
        <f t="shared" si="14"/>
        <v>6</v>
      </c>
      <c r="E66" s="227">
        <f t="shared" si="14"/>
        <v>7</v>
      </c>
      <c r="F66" s="227">
        <f t="shared" si="6"/>
        <v>2</v>
      </c>
      <c r="G66" s="227">
        <f t="shared" si="6"/>
        <v>2</v>
      </c>
      <c r="H66" s="227"/>
    </row>
    <row r="67" spans="1:8" ht="15" customHeight="1" x14ac:dyDescent="0.3">
      <c r="A67" s="33" t="s">
        <v>134</v>
      </c>
      <c r="B67" s="227">
        <f t="shared" ref="B67:E67" si="15">SUM(B50,B34,B18)</f>
        <v>5</v>
      </c>
      <c r="C67" s="227">
        <f t="shared" si="15"/>
        <v>9</v>
      </c>
      <c r="D67" s="227">
        <f t="shared" si="15"/>
        <v>5</v>
      </c>
      <c r="E67" s="227">
        <f t="shared" si="15"/>
        <v>4</v>
      </c>
      <c r="F67" s="227">
        <f t="shared" si="6"/>
        <v>7</v>
      </c>
      <c r="G67" s="227">
        <f t="shared" si="6"/>
        <v>14</v>
      </c>
      <c r="H67" s="227"/>
    </row>
    <row r="68" spans="1:8" ht="15" customHeight="1" x14ac:dyDescent="0.3">
      <c r="A68" s="33" t="s">
        <v>135</v>
      </c>
      <c r="B68" s="227">
        <f t="shared" ref="B68:E68" si="16">SUM(B51,B35,B19)</f>
        <v>10</v>
      </c>
      <c r="C68" s="227">
        <f t="shared" si="16"/>
        <v>10</v>
      </c>
      <c r="D68" s="227">
        <f t="shared" si="16"/>
        <v>4</v>
      </c>
      <c r="E68" s="227">
        <f t="shared" si="16"/>
        <v>14</v>
      </c>
      <c r="F68" s="227">
        <f t="shared" si="6"/>
        <v>9</v>
      </c>
      <c r="G68" s="227">
        <f t="shared" si="6"/>
        <v>9</v>
      </c>
      <c r="H68" s="227"/>
    </row>
    <row r="69" spans="1:8" ht="15" customHeight="1" x14ac:dyDescent="0.3">
      <c r="A69" s="33" t="s">
        <v>136</v>
      </c>
      <c r="B69" s="227">
        <f t="shared" ref="B69:E69" si="17">SUM(B52,B36,B20)</f>
        <v>8</v>
      </c>
      <c r="C69" s="227">
        <f t="shared" si="17"/>
        <v>7</v>
      </c>
      <c r="D69" s="227">
        <f t="shared" si="17"/>
        <v>2</v>
      </c>
      <c r="E69" s="227">
        <f t="shared" si="17"/>
        <v>8</v>
      </c>
      <c r="F69" s="227">
        <f t="shared" si="6"/>
        <v>10</v>
      </c>
      <c r="G69" s="227">
        <f t="shared" si="6"/>
        <v>13</v>
      </c>
      <c r="H69" s="227"/>
    </row>
    <row r="70" spans="1:8" ht="15" customHeight="1" x14ac:dyDescent="0.3">
      <c r="A70" s="33" t="s">
        <v>284</v>
      </c>
      <c r="B70" s="227">
        <f t="shared" ref="B70:E70" si="18">SUM(B53,B37,B21)</f>
        <v>8</v>
      </c>
      <c r="C70" s="227">
        <f t="shared" si="18"/>
        <v>6</v>
      </c>
      <c r="D70" s="227">
        <f t="shared" si="18"/>
        <v>6</v>
      </c>
      <c r="E70" s="227">
        <f t="shared" si="18"/>
        <v>7</v>
      </c>
      <c r="F70" s="227">
        <f t="shared" si="6"/>
        <v>15</v>
      </c>
      <c r="G70" s="227">
        <f t="shared" si="6"/>
        <v>16</v>
      </c>
      <c r="H70" s="227"/>
    </row>
    <row r="71" spans="1:8" ht="15" customHeight="1" x14ac:dyDescent="0.3">
      <c r="A71" s="33" t="s">
        <v>285</v>
      </c>
      <c r="B71" s="227">
        <f t="shared" ref="B71:E71" si="19">SUM(B54,B38,B22)</f>
        <v>0</v>
      </c>
      <c r="C71" s="227">
        <f t="shared" si="19"/>
        <v>0</v>
      </c>
      <c r="D71" s="227">
        <f t="shared" si="19"/>
        <v>0</v>
      </c>
      <c r="E71" s="227">
        <f t="shared" si="19"/>
        <v>0</v>
      </c>
      <c r="F71" s="227">
        <f t="shared" si="6"/>
        <v>0</v>
      </c>
      <c r="G71" s="227">
        <f t="shared" si="6"/>
        <v>0</v>
      </c>
      <c r="H71" s="227"/>
    </row>
    <row r="72" spans="1:8" ht="3.75" customHeight="1" x14ac:dyDescent="0.3">
      <c r="A72" s="115"/>
      <c r="B72" s="245"/>
      <c r="C72" s="245"/>
      <c r="D72" s="245"/>
      <c r="E72" s="245"/>
      <c r="F72" s="245"/>
      <c r="G72" s="245"/>
    </row>
    <row r="73" spans="1:8" ht="10.5" customHeight="1" x14ac:dyDescent="0.3"/>
    <row r="74" spans="1:8" ht="15.75" customHeight="1" x14ac:dyDescent="0.3">
      <c r="F74" s="234"/>
      <c r="G74" s="234" t="s">
        <v>277</v>
      </c>
      <c r="H74" s="234"/>
    </row>
    <row r="75" spans="1:8" ht="15.75" customHeight="1" x14ac:dyDescent="0.3">
      <c r="F75" s="235"/>
      <c r="G75" s="235" t="s">
        <v>278</v>
      </c>
      <c r="H75" s="235"/>
    </row>
    <row r="76" spans="1:8" ht="21" customHeight="1" x14ac:dyDescent="0.3"/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67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7" tint="0.79998168889431442"/>
  </sheetPr>
  <dimension ref="A1:H76"/>
  <sheetViews>
    <sheetView view="pageBreakPreview" zoomScale="90" zoomScaleSheetLayoutView="90" workbookViewId="0">
      <selection activeCell="F21" sqref="F21"/>
    </sheetView>
  </sheetViews>
  <sheetFormatPr defaultColWidth="9.109375" defaultRowHeight="15.6" x14ac:dyDescent="0.3"/>
  <cols>
    <col min="1" max="1" width="43.33203125" style="91" customWidth="1"/>
    <col min="2" max="8" width="12.33203125" style="100" customWidth="1"/>
    <col min="9" max="256" width="9.109375" style="91"/>
    <col min="257" max="257" width="43.33203125" style="91" customWidth="1"/>
    <col min="258" max="264" width="12.33203125" style="91" customWidth="1"/>
    <col min="265" max="512" width="9.109375" style="91"/>
    <col min="513" max="513" width="43.33203125" style="91" customWidth="1"/>
    <col min="514" max="520" width="12.33203125" style="91" customWidth="1"/>
    <col min="521" max="768" width="9.109375" style="91"/>
    <col min="769" max="769" width="43.33203125" style="91" customWidth="1"/>
    <col min="770" max="776" width="12.33203125" style="91" customWidth="1"/>
    <col min="777" max="1024" width="9.109375" style="91"/>
    <col min="1025" max="1025" width="43.33203125" style="91" customWidth="1"/>
    <col min="1026" max="1032" width="12.33203125" style="91" customWidth="1"/>
    <col min="1033" max="1280" width="9.109375" style="91"/>
    <col min="1281" max="1281" width="43.33203125" style="91" customWidth="1"/>
    <col min="1282" max="1288" width="12.33203125" style="91" customWidth="1"/>
    <col min="1289" max="1536" width="9.109375" style="91"/>
    <col min="1537" max="1537" width="43.33203125" style="91" customWidth="1"/>
    <col min="1538" max="1544" width="12.33203125" style="91" customWidth="1"/>
    <col min="1545" max="1792" width="9.109375" style="91"/>
    <col min="1793" max="1793" width="43.33203125" style="91" customWidth="1"/>
    <col min="1794" max="1800" width="12.33203125" style="91" customWidth="1"/>
    <col min="1801" max="2048" width="9.109375" style="91"/>
    <col min="2049" max="2049" width="43.33203125" style="91" customWidth="1"/>
    <col min="2050" max="2056" width="12.33203125" style="91" customWidth="1"/>
    <col min="2057" max="2304" width="9.109375" style="91"/>
    <col min="2305" max="2305" width="43.33203125" style="91" customWidth="1"/>
    <col min="2306" max="2312" width="12.33203125" style="91" customWidth="1"/>
    <col min="2313" max="2560" width="9.109375" style="91"/>
    <col min="2561" max="2561" width="43.33203125" style="91" customWidth="1"/>
    <col min="2562" max="2568" width="12.33203125" style="91" customWidth="1"/>
    <col min="2569" max="2816" width="9.109375" style="91"/>
    <col min="2817" max="2817" width="43.33203125" style="91" customWidth="1"/>
    <col min="2818" max="2824" width="12.33203125" style="91" customWidth="1"/>
    <col min="2825" max="3072" width="9.109375" style="91"/>
    <col min="3073" max="3073" width="43.33203125" style="91" customWidth="1"/>
    <col min="3074" max="3080" width="12.33203125" style="91" customWidth="1"/>
    <col min="3081" max="3328" width="9.109375" style="91"/>
    <col min="3329" max="3329" width="43.33203125" style="91" customWidth="1"/>
    <col min="3330" max="3336" width="12.33203125" style="91" customWidth="1"/>
    <col min="3337" max="3584" width="9.109375" style="91"/>
    <col min="3585" max="3585" width="43.33203125" style="91" customWidth="1"/>
    <col min="3586" max="3592" width="12.33203125" style="91" customWidth="1"/>
    <col min="3593" max="3840" width="9.109375" style="91"/>
    <col min="3841" max="3841" width="43.33203125" style="91" customWidth="1"/>
    <col min="3842" max="3848" width="12.33203125" style="91" customWidth="1"/>
    <col min="3849" max="4096" width="9.109375" style="91"/>
    <col min="4097" max="4097" width="43.33203125" style="91" customWidth="1"/>
    <col min="4098" max="4104" width="12.33203125" style="91" customWidth="1"/>
    <col min="4105" max="4352" width="9.109375" style="91"/>
    <col min="4353" max="4353" width="43.33203125" style="91" customWidth="1"/>
    <col min="4354" max="4360" width="12.33203125" style="91" customWidth="1"/>
    <col min="4361" max="4608" width="9.109375" style="91"/>
    <col min="4609" max="4609" width="43.33203125" style="91" customWidth="1"/>
    <col min="4610" max="4616" width="12.33203125" style="91" customWidth="1"/>
    <col min="4617" max="4864" width="9.109375" style="91"/>
    <col min="4865" max="4865" width="43.33203125" style="91" customWidth="1"/>
    <col min="4866" max="4872" width="12.33203125" style="91" customWidth="1"/>
    <col min="4873" max="5120" width="9.109375" style="91"/>
    <col min="5121" max="5121" width="43.33203125" style="91" customWidth="1"/>
    <col min="5122" max="5128" width="12.33203125" style="91" customWidth="1"/>
    <col min="5129" max="5376" width="9.109375" style="91"/>
    <col min="5377" max="5377" width="43.33203125" style="91" customWidth="1"/>
    <col min="5378" max="5384" width="12.33203125" style="91" customWidth="1"/>
    <col min="5385" max="5632" width="9.109375" style="91"/>
    <col min="5633" max="5633" width="43.33203125" style="91" customWidth="1"/>
    <col min="5634" max="5640" width="12.33203125" style="91" customWidth="1"/>
    <col min="5641" max="5888" width="9.109375" style="91"/>
    <col min="5889" max="5889" width="43.33203125" style="91" customWidth="1"/>
    <col min="5890" max="5896" width="12.33203125" style="91" customWidth="1"/>
    <col min="5897" max="6144" width="9.109375" style="91"/>
    <col min="6145" max="6145" width="43.33203125" style="91" customWidth="1"/>
    <col min="6146" max="6152" width="12.33203125" style="91" customWidth="1"/>
    <col min="6153" max="6400" width="9.109375" style="91"/>
    <col min="6401" max="6401" width="43.33203125" style="91" customWidth="1"/>
    <col min="6402" max="6408" width="12.33203125" style="91" customWidth="1"/>
    <col min="6409" max="6656" width="9.109375" style="91"/>
    <col min="6657" max="6657" width="43.33203125" style="91" customWidth="1"/>
    <col min="6658" max="6664" width="12.33203125" style="91" customWidth="1"/>
    <col min="6665" max="6912" width="9.109375" style="91"/>
    <col min="6913" max="6913" width="43.33203125" style="91" customWidth="1"/>
    <col min="6914" max="6920" width="12.33203125" style="91" customWidth="1"/>
    <col min="6921" max="7168" width="9.109375" style="91"/>
    <col min="7169" max="7169" width="43.33203125" style="91" customWidth="1"/>
    <col min="7170" max="7176" width="12.33203125" style="91" customWidth="1"/>
    <col min="7177" max="7424" width="9.109375" style="91"/>
    <col min="7425" max="7425" width="43.33203125" style="91" customWidth="1"/>
    <col min="7426" max="7432" width="12.33203125" style="91" customWidth="1"/>
    <col min="7433" max="7680" width="9.109375" style="91"/>
    <col min="7681" max="7681" width="43.33203125" style="91" customWidth="1"/>
    <col min="7682" max="7688" width="12.33203125" style="91" customWidth="1"/>
    <col min="7689" max="7936" width="9.109375" style="91"/>
    <col min="7937" max="7937" width="43.33203125" style="91" customWidth="1"/>
    <col min="7938" max="7944" width="12.33203125" style="91" customWidth="1"/>
    <col min="7945" max="8192" width="9.109375" style="91"/>
    <col min="8193" max="8193" width="43.33203125" style="91" customWidth="1"/>
    <col min="8194" max="8200" width="12.33203125" style="91" customWidth="1"/>
    <col min="8201" max="8448" width="9.109375" style="91"/>
    <col min="8449" max="8449" width="43.33203125" style="91" customWidth="1"/>
    <col min="8450" max="8456" width="12.33203125" style="91" customWidth="1"/>
    <col min="8457" max="8704" width="9.109375" style="91"/>
    <col min="8705" max="8705" width="43.33203125" style="91" customWidth="1"/>
    <col min="8706" max="8712" width="12.33203125" style="91" customWidth="1"/>
    <col min="8713" max="8960" width="9.109375" style="91"/>
    <col min="8961" max="8961" width="43.33203125" style="91" customWidth="1"/>
    <col min="8962" max="8968" width="12.33203125" style="91" customWidth="1"/>
    <col min="8969" max="9216" width="9.109375" style="91"/>
    <col min="9217" max="9217" width="43.33203125" style="91" customWidth="1"/>
    <col min="9218" max="9224" width="12.33203125" style="91" customWidth="1"/>
    <col min="9225" max="9472" width="9.109375" style="91"/>
    <col min="9473" max="9473" width="43.33203125" style="91" customWidth="1"/>
    <col min="9474" max="9480" width="12.33203125" style="91" customWidth="1"/>
    <col min="9481" max="9728" width="9.109375" style="91"/>
    <col min="9729" max="9729" width="43.33203125" style="91" customWidth="1"/>
    <col min="9730" max="9736" width="12.33203125" style="91" customWidth="1"/>
    <col min="9737" max="9984" width="9.109375" style="91"/>
    <col min="9985" max="9985" width="43.33203125" style="91" customWidth="1"/>
    <col min="9986" max="9992" width="12.33203125" style="91" customWidth="1"/>
    <col min="9993" max="10240" width="9.109375" style="91"/>
    <col min="10241" max="10241" width="43.33203125" style="91" customWidth="1"/>
    <col min="10242" max="10248" width="12.33203125" style="91" customWidth="1"/>
    <col min="10249" max="10496" width="9.109375" style="91"/>
    <col min="10497" max="10497" width="43.33203125" style="91" customWidth="1"/>
    <col min="10498" max="10504" width="12.33203125" style="91" customWidth="1"/>
    <col min="10505" max="10752" width="9.109375" style="91"/>
    <col min="10753" max="10753" width="43.33203125" style="91" customWidth="1"/>
    <col min="10754" max="10760" width="12.33203125" style="91" customWidth="1"/>
    <col min="10761" max="11008" width="9.109375" style="91"/>
    <col min="11009" max="11009" width="43.33203125" style="91" customWidth="1"/>
    <col min="11010" max="11016" width="12.33203125" style="91" customWidth="1"/>
    <col min="11017" max="11264" width="9.109375" style="91"/>
    <col min="11265" max="11265" width="43.33203125" style="91" customWidth="1"/>
    <col min="11266" max="11272" width="12.33203125" style="91" customWidth="1"/>
    <col min="11273" max="11520" width="9.109375" style="91"/>
    <col min="11521" max="11521" width="43.33203125" style="91" customWidth="1"/>
    <col min="11522" max="11528" width="12.33203125" style="91" customWidth="1"/>
    <col min="11529" max="11776" width="9.109375" style="91"/>
    <col min="11777" max="11777" width="43.33203125" style="91" customWidth="1"/>
    <col min="11778" max="11784" width="12.33203125" style="91" customWidth="1"/>
    <col min="11785" max="12032" width="9.109375" style="91"/>
    <col min="12033" max="12033" width="43.33203125" style="91" customWidth="1"/>
    <col min="12034" max="12040" width="12.33203125" style="91" customWidth="1"/>
    <col min="12041" max="12288" width="9.109375" style="91"/>
    <col min="12289" max="12289" width="43.33203125" style="91" customWidth="1"/>
    <col min="12290" max="12296" width="12.33203125" style="91" customWidth="1"/>
    <col min="12297" max="12544" width="9.109375" style="91"/>
    <col min="12545" max="12545" width="43.33203125" style="91" customWidth="1"/>
    <col min="12546" max="12552" width="12.33203125" style="91" customWidth="1"/>
    <col min="12553" max="12800" width="9.109375" style="91"/>
    <col min="12801" max="12801" width="43.33203125" style="91" customWidth="1"/>
    <col min="12802" max="12808" width="12.33203125" style="91" customWidth="1"/>
    <col min="12809" max="13056" width="9.109375" style="91"/>
    <col min="13057" max="13057" width="43.33203125" style="91" customWidth="1"/>
    <col min="13058" max="13064" width="12.33203125" style="91" customWidth="1"/>
    <col min="13065" max="13312" width="9.109375" style="91"/>
    <col min="13313" max="13313" width="43.33203125" style="91" customWidth="1"/>
    <col min="13314" max="13320" width="12.33203125" style="91" customWidth="1"/>
    <col min="13321" max="13568" width="9.109375" style="91"/>
    <col min="13569" max="13569" width="43.33203125" style="91" customWidth="1"/>
    <col min="13570" max="13576" width="12.33203125" style="91" customWidth="1"/>
    <col min="13577" max="13824" width="9.109375" style="91"/>
    <col min="13825" max="13825" width="43.33203125" style="91" customWidth="1"/>
    <col min="13826" max="13832" width="12.33203125" style="91" customWidth="1"/>
    <col min="13833" max="14080" width="9.109375" style="91"/>
    <col min="14081" max="14081" width="43.33203125" style="91" customWidth="1"/>
    <col min="14082" max="14088" width="12.33203125" style="91" customWidth="1"/>
    <col min="14089" max="14336" width="9.109375" style="91"/>
    <col min="14337" max="14337" width="43.33203125" style="91" customWidth="1"/>
    <col min="14338" max="14344" width="12.33203125" style="91" customWidth="1"/>
    <col min="14345" max="14592" width="9.109375" style="91"/>
    <col min="14593" max="14593" width="43.33203125" style="91" customWidth="1"/>
    <col min="14594" max="14600" width="12.33203125" style="91" customWidth="1"/>
    <col min="14601" max="14848" width="9.109375" style="91"/>
    <col min="14849" max="14849" width="43.33203125" style="91" customWidth="1"/>
    <col min="14850" max="14856" width="12.33203125" style="91" customWidth="1"/>
    <col min="14857" max="15104" width="9.109375" style="91"/>
    <col min="15105" max="15105" width="43.33203125" style="91" customWidth="1"/>
    <col min="15106" max="15112" width="12.33203125" style="91" customWidth="1"/>
    <col min="15113" max="15360" width="9.109375" style="91"/>
    <col min="15361" max="15361" width="43.33203125" style="91" customWidth="1"/>
    <col min="15362" max="15368" width="12.33203125" style="91" customWidth="1"/>
    <col min="15369" max="15616" width="9.109375" style="91"/>
    <col min="15617" max="15617" width="43.33203125" style="91" customWidth="1"/>
    <col min="15618" max="15624" width="12.33203125" style="91" customWidth="1"/>
    <col min="15625" max="15872" width="9.109375" style="91"/>
    <col min="15873" max="15873" width="43.33203125" style="91" customWidth="1"/>
    <col min="15874" max="15880" width="12.33203125" style="91" customWidth="1"/>
    <col min="15881" max="16128" width="9.109375" style="91"/>
    <col min="16129" max="16129" width="43.33203125" style="91" customWidth="1"/>
    <col min="16130" max="16136" width="12.33203125" style="91" customWidth="1"/>
    <col min="16137" max="16384" width="9.109375" style="91"/>
  </cols>
  <sheetData>
    <row r="1" spans="1:8" s="1" customFormat="1" ht="18" customHeight="1" x14ac:dyDescent="0.35">
      <c r="A1" s="219" t="s">
        <v>286</v>
      </c>
      <c r="B1" s="18"/>
      <c r="C1" s="18"/>
      <c r="D1" s="78"/>
      <c r="E1" s="78"/>
      <c r="F1" s="78"/>
      <c r="G1" s="78"/>
      <c r="H1" s="78"/>
    </row>
    <row r="2" spans="1:8" s="1" customFormat="1" ht="18" customHeight="1" x14ac:dyDescent="0.35">
      <c r="A2" s="54" t="s">
        <v>287</v>
      </c>
      <c r="B2" s="18"/>
      <c r="C2" s="18"/>
      <c r="D2" s="21"/>
      <c r="E2" s="21"/>
      <c r="F2" s="21"/>
      <c r="G2" s="21"/>
      <c r="H2" s="21"/>
    </row>
    <row r="3" spans="1:8" s="1" customFormat="1" ht="14.25" customHeight="1" x14ac:dyDescent="0.35">
      <c r="A3" s="20"/>
      <c r="B3" s="18"/>
      <c r="C3" s="18"/>
      <c r="D3" s="21"/>
      <c r="E3" s="21"/>
      <c r="F3" s="21"/>
      <c r="G3" s="21"/>
      <c r="H3" s="21"/>
    </row>
    <row r="4" spans="1:8" ht="14.25" customHeight="1" x14ac:dyDescent="0.35">
      <c r="F4" s="247"/>
      <c r="G4" s="247" t="s">
        <v>290</v>
      </c>
      <c r="H4" s="247"/>
    </row>
    <row r="5" spans="1:8" ht="17.25" customHeight="1" x14ac:dyDescent="0.3">
      <c r="A5" s="193" t="s">
        <v>281</v>
      </c>
      <c r="B5" s="533" t="s">
        <v>291</v>
      </c>
      <c r="C5" s="533"/>
      <c r="D5" s="533"/>
      <c r="E5" s="533"/>
      <c r="F5" s="533"/>
      <c r="G5" s="533"/>
      <c r="H5" s="91"/>
    </row>
    <row r="6" spans="1:8" ht="17.25" customHeight="1" x14ac:dyDescent="0.3">
      <c r="A6" s="194" t="s">
        <v>282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  <c r="H6" s="238"/>
    </row>
    <row r="7" spans="1:8" ht="3.75" customHeight="1" x14ac:dyDescent="0.35">
      <c r="A7" s="223"/>
      <c r="B7" s="224"/>
      <c r="C7" s="224"/>
      <c r="D7" s="224"/>
      <c r="E7" s="224"/>
      <c r="F7" s="224"/>
      <c r="G7" s="224"/>
      <c r="H7" s="240"/>
    </row>
    <row r="8" spans="1:8" ht="14.25" customHeight="1" x14ac:dyDescent="0.3">
      <c r="A8" s="225" t="s">
        <v>273</v>
      </c>
      <c r="B8" s="226">
        <f t="shared" ref="B8:F8" si="0">SUM(B9:B22)</f>
        <v>276</v>
      </c>
      <c r="C8" s="226">
        <f t="shared" si="0"/>
        <v>319</v>
      </c>
      <c r="D8" s="226">
        <f t="shared" si="0"/>
        <v>293</v>
      </c>
      <c r="E8" s="226">
        <f t="shared" si="0"/>
        <v>261</v>
      </c>
      <c r="F8" s="226">
        <f t="shared" si="0"/>
        <v>329</v>
      </c>
      <c r="G8" s="226">
        <f t="shared" ref="G8" si="1">SUM(G9:G22)</f>
        <v>356</v>
      </c>
      <c r="H8" s="226"/>
    </row>
    <row r="9" spans="1:8" ht="15" customHeight="1" x14ac:dyDescent="0.3">
      <c r="A9" s="33" t="s">
        <v>283</v>
      </c>
      <c r="B9" s="227">
        <v>0</v>
      </c>
      <c r="C9" s="227">
        <v>0</v>
      </c>
      <c r="D9" s="227">
        <v>0</v>
      </c>
      <c r="E9" s="227">
        <v>0</v>
      </c>
      <c r="F9" s="227">
        <v>0</v>
      </c>
      <c r="G9" s="227">
        <v>0</v>
      </c>
      <c r="H9" s="227"/>
    </row>
    <row r="10" spans="1:8" ht="15" customHeight="1" x14ac:dyDescent="0.3">
      <c r="A10" s="33" t="s">
        <v>126</v>
      </c>
      <c r="B10" s="227">
        <v>0</v>
      </c>
      <c r="C10" s="227">
        <v>0</v>
      </c>
      <c r="D10" s="227">
        <v>0</v>
      </c>
      <c r="E10" s="227">
        <v>0</v>
      </c>
      <c r="F10" s="227">
        <v>0</v>
      </c>
      <c r="G10" s="227">
        <v>0</v>
      </c>
      <c r="H10" s="227"/>
    </row>
    <row r="11" spans="1:8" ht="15" customHeight="1" x14ac:dyDescent="0.3">
      <c r="A11" s="33" t="s">
        <v>127</v>
      </c>
      <c r="B11" s="227">
        <v>4</v>
      </c>
      <c r="C11" s="227">
        <v>7</v>
      </c>
      <c r="D11" s="227">
        <v>6</v>
      </c>
      <c r="E11" s="227">
        <v>4</v>
      </c>
      <c r="F11" s="227">
        <v>3</v>
      </c>
      <c r="G11" s="227">
        <v>3</v>
      </c>
      <c r="H11" s="227"/>
    </row>
    <row r="12" spans="1:8" ht="15" customHeight="1" x14ac:dyDescent="0.3">
      <c r="A12" s="33" t="s">
        <v>128</v>
      </c>
      <c r="B12" s="227">
        <v>34</v>
      </c>
      <c r="C12" s="227">
        <v>39</v>
      </c>
      <c r="D12" s="227">
        <v>28</v>
      </c>
      <c r="E12" s="227">
        <v>27</v>
      </c>
      <c r="F12" s="227">
        <v>20</v>
      </c>
      <c r="G12" s="227">
        <v>21</v>
      </c>
      <c r="H12" s="227"/>
    </row>
    <row r="13" spans="1:8" ht="15" customHeight="1" x14ac:dyDescent="0.3">
      <c r="A13" s="33" t="s">
        <v>129</v>
      </c>
      <c r="B13" s="227">
        <v>61</v>
      </c>
      <c r="C13" s="227">
        <v>61</v>
      </c>
      <c r="D13" s="227">
        <v>70</v>
      </c>
      <c r="E13" s="227">
        <v>50</v>
      </c>
      <c r="F13" s="227">
        <v>58</v>
      </c>
      <c r="G13" s="227">
        <v>65</v>
      </c>
      <c r="H13" s="227"/>
    </row>
    <row r="14" spans="1:8" ht="15" customHeight="1" x14ac:dyDescent="0.3">
      <c r="A14" s="33" t="s">
        <v>130</v>
      </c>
      <c r="B14" s="227">
        <v>61</v>
      </c>
      <c r="C14" s="227">
        <v>76</v>
      </c>
      <c r="D14" s="227">
        <v>77</v>
      </c>
      <c r="E14" s="227">
        <v>44</v>
      </c>
      <c r="F14" s="227">
        <v>95</v>
      </c>
      <c r="G14" s="227">
        <v>95</v>
      </c>
      <c r="H14" s="227"/>
    </row>
    <row r="15" spans="1:8" ht="15" customHeight="1" x14ac:dyDescent="0.3">
      <c r="A15" s="33" t="s">
        <v>131</v>
      </c>
      <c r="B15" s="227">
        <v>41</v>
      </c>
      <c r="C15" s="227">
        <v>55</v>
      </c>
      <c r="D15" s="227">
        <v>49</v>
      </c>
      <c r="E15" s="227">
        <v>54</v>
      </c>
      <c r="F15" s="227">
        <v>63</v>
      </c>
      <c r="G15" s="227">
        <v>59</v>
      </c>
      <c r="H15" s="227"/>
    </row>
    <row r="16" spans="1:8" ht="15" customHeight="1" x14ac:dyDescent="0.3">
      <c r="A16" s="33" t="s">
        <v>132</v>
      </c>
      <c r="B16" s="227">
        <v>35</v>
      </c>
      <c r="C16" s="227">
        <v>31</v>
      </c>
      <c r="D16" s="227">
        <v>32</v>
      </c>
      <c r="E16" s="227">
        <v>43</v>
      </c>
      <c r="F16" s="227">
        <v>40</v>
      </c>
      <c r="G16" s="227">
        <v>52</v>
      </c>
      <c r="H16" s="227"/>
    </row>
    <row r="17" spans="1:8" ht="15" customHeight="1" x14ac:dyDescent="0.3">
      <c r="A17" s="33" t="s">
        <v>133</v>
      </c>
      <c r="B17" s="227">
        <v>17</v>
      </c>
      <c r="C17" s="227">
        <v>29</v>
      </c>
      <c r="D17" s="227">
        <v>9</v>
      </c>
      <c r="E17" s="227">
        <v>25</v>
      </c>
      <c r="F17" s="227">
        <v>23</v>
      </c>
      <c r="G17" s="227">
        <v>29</v>
      </c>
      <c r="H17" s="227"/>
    </row>
    <row r="18" spans="1:8" ht="15" customHeight="1" x14ac:dyDescent="0.3">
      <c r="A18" s="33" t="s">
        <v>134</v>
      </c>
      <c r="B18" s="227">
        <v>11</v>
      </c>
      <c r="C18" s="227">
        <v>9</v>
      </c>
      <c r="D18" s="227">
        <v>5</v>
      </c>
      <c r="E18" s="227">
        <v>5</v>
      </c>
      <c r="F18" s="227">
        <v>13</v>
      </c>
      <c r="G18" s="227">
        <v>20</v>
      </c>
      <c r="H18" s="227"/>
    </row>
    <row r="19" spans="1:8" ht="15" customHeight="1" x14ac:dyDescent="0.3">
      <c r="A19" s="33" t="s">
        <v>135</v>
      </c>
      <c r="B19" s="227">
        <v>6</v>
      </c>
      <c r="C19" s="227">
        <v>7</v>
      </c>
      <c r="D19" s="227">
        <v>8</v>
      </c>
      <c r="E19" s="227">
        <v>6</v>
      </c>
      <c r="F19" s="227">
        <v>5</v>
      </c>
      <c r="G19" s="227">
        <v>8</v>
      </c>
      <c r="H19" s="227"/>
    </row>
    <row r="20" spans="1:8" ht="15" customHeight="1" x14ac:dyDescent="0.3">
      <c r="A20" s="33" t="s">
        <v>136</v>
      </c>
      <c r="B20" s="227">
        <v>5</v>
      </c>
      <c r="C20" s="227">
        <v>5</v>
      </c>
      <c r="D20" s="227">
        <v>5</v>
      </c>
      <c r="E20" s="227">
        <v>3</v>
      </c>
      <c r="F20" s="227">
        <v>3</v>
      </c>
      <c r="G20" s="227">
        <v>2</v>
      </c>
      <c r="H20" s="227"/>
    </row>
    <row r="21" spans="1:8" ht="15" customHeight="1" x14ac:dyDescent="0.3">
      <c r="A21" s="33" t="s">
        <v>284</v>
      </c>
      <c r="B21" s="227">
        <v>1</v>
      </c>
      <c r="C21" s="227">
        <v>0</v>
      </c>
      <c r="D21" s="227">
        <v>4</v>
      </c>
      <c r="E21" s="227">
        <v>0</v>
      </c>
      <c r="F21" s="227">
        <v>6</v>
      </c>
      <c r="G21" s="227">
        <v>2</v>
      </c>
      <c r="H21" s="227"/>
    </row>
    <row r="22" spans="1:8" ht="15" customHeight="1" x14ac:dyDescent="0.3">
      <c r="A22" s="33" t="s">
        <v>285</v>
      </c>
      <c r="B22" s="227">
        <v>0</v>
      </c>
      <c r="C22" s="227">
        <v>0</v>
      </c>
      <c r="D22" s="227">
        <v>0</v>
      </c>
      <c r="E22" s="227">
        <v>0</v>
      </c>
      <c r="F22" s="227">
        <v>0</v>
      </c>
      <c r="G22" s="227">
        <v>0</v>
      </c>
      <c r="H22" s="227"/>
    </row>
    <row r="23" spans="1:8" ht="9.75" customHeight="1" x14ac:dyDescent="0.3">
      <c r="A23" s="33"/>
      <c r="B23" s="227"/>
      <c r="C23" s="227"/>
      <c r="D23" s="227"/>
      <c r="E23" s="227"/>
      <c r="F23" s="227"/>
      <c r="G23" s="227"/>
      <c r="H23" s="227"/>
    </row>
    <row r="24" spans="1:8" ht="14.25" customHeight="1" x14ac:dyDescent="0.3">
      <c r="A24" s="225" t="s">
        <v>275</v>
      </c>
      <c r="B24" s="226">
        <f t="shared" ref="B24:F24" si="2">SUM(B25:B38)</f>
        <v>13</v>
      </c>
      <c r="C24" s="226">
        <f t="shared" si="2"/>
        <v>6</v>
      </c>
      <c r="D24" s="226">
        <f t="shared" si="2"/>
        <v>10</v>
      </c>
      <c r="E24" s="226">
        <f t="shared" si="2"/>
        <v>11</v>
      </c>
      <c r="F24" s="226">
        <f t="shared" si="2"/>
        <v>15</v>
      </c>
      <c r="G24" s="226">
        <f t="shared" ref="G24" si="3">SUM(G25:G38)</f>
        <v>6</v>
      </c>
      <c r="H24" s="226"/>
    </row>
    <row r="25" spans="1:8" ht="15" customHeight="1" x14ac:dyDescent="0.3">
      <c r="A25" s="33" t="s">
        <v>283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  <c r="H25" s="227"/>
    </row>
    <row r="26" spans="1:8" ht="15" customHeight="1" x14ac:dyDescent="0.3">
      <c r="A26" s="33" t="s">
        <v>126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  <c r="H26" s="227"/>
    </row>
    <row r="27" spans="1:8" ht="15" customHeight="1" x14ac:dyDescent="0.3">
      <c r="A27" s="33" t="s">
        <v>127</v>
      </c>
      <c r="B27" s="227">
        <v>0</v>
      </c>
      <c r="C27" s="227">
        <v>0</v>
      </c>
      <c r="D27" s="227">
        <v>0</v>
      </c>
      <c r="E27" s="227">
        <v>0</v>
      </c>
      <c r="F27" s="227">
        <v>0</v>
      </c>
      <c r="G27" s="227">
        <v>0</v>
      </c>
      <c r="H27" s="227"/>
    </row>
    <row r="28" spans="1:8" ht="15" customHeight="1" x14ac:dyDescent="0.3">
      <c r="A28" s="33" t="s">
        <v>128</v>
      </c>
      <c r="B28" s="227">
        <v>0</v>
      </c>
      <c r="C28" s="227">
        <v>0</v>
      </c>
      <c r="D28" s="227">
        <v>0</v>
      </c>
      <c r="E28" s="227">
        <v>0</v>
      </c>
      <c r="F28" s="227">
        <v>0</v>
      </c>
      <c r="G28" s="227">
        <v>0</v>
      </c>
      <c r="H28" s="227"/>
    </row>
    <row r="29" spans="1:8" ht="15" customHeight="1" x14ac:dyDescent="0.3">
      <c r="A29" s="33" t="s">
        <v>129</v>
      </c>
      <c r="B29" s="227">
        <v>2</v>
      </c>
      <c r="C29" s="227">
        <v>0</v>
      </c>
      <c r="D29" s="227">
        <v>1</v>
      </c>
      <c r="E29" s="227">
        <v>1</v>
      </c>
      <c r="F29" s="227">
        <v>0</v>
      </c>
      <c r="G29" s="227">
        <v>1</v>
      </c>
      <c r="H29" s="227"/>
    </row>
    <row r="30" spans="1:8" ht="15" customHeight="1" x14ac:dyDescent="0.3">
      <c r="A30" s="33" t="s">
        <v>130</v>
      </c>
      <c r="B30" s="227">
        <v>3</v>
      </c>
      <c r="C30" s="227">
        <v>1</v>
      </c>
      <c r="D30" s="227">
        <v>2</v>
      </c>
      <c r="E30" s="227">
        <v>4</v>
      </c>
      <c r="F30" s="227">
        <v>5</v>
      </c>
      <c r="G30" s="227">
        <v>2</v>
      </c>
      <c r="H30" s="227"/>
    </row>
    <row r="31" spans="1:8" ht="15" customHeight="1" x14ac:dyDescent="0.3">
      <c r="A31" s="33" t="s">
        <v>131</v>
      </c>
      <c r="B31" s="227">
        <v>3</v>
      </c>
      <c r="C31" s="227">
        <v>1</v>
      </c>
      <c r="D31" s="227">
        <v>1</v>
      </c>
      <c r="E31" s="227">
        <v>1</v>
      </c>
      <c r="F31" s="227">
        <v>4</v>
      </c>
      <c r="G31" s="227">
        <v>0</v>
      </c>
      <c r="H31" s="227"/>
    </row>
    <row r="32" spans="1:8" ht="15" customHeight="1" x14ac:dyDescent="0.3">
      <c r="A32" s="33" t="s">
        <v>132</v>
      </c>
      <c r="B32" s="227">
        <v>2</v>
      </c>
      <c r="C32" s="227">
        <v>0</v>
      </c>
      <c r="D32" s="227">
        <v>1</v>
      </c>
      <c r="E32" s="227">
        <v>0</v>
      </c>
      <c r="F32" s="227">
        <v>0</v>
      </c>
      <c r="G32" s="227">
        <v>1</v>
      </c>
      <c r="H32" s="227"/>
    </row>
    <row r="33" spans="1:8" ht="15" customHeight="1" x14ac:dyDescent="0.3">
      <c r="A33" s="33" t="s">
        <v>133</v>
      </c>
      <c r="B33" s="227">
        <v>0</v>
      </c>
      <c r="C33" s="227">
        <v>1</v>
      </c>
      <c r="D33" s="227">
        <v>3</v>
      </c>
      <c r="E33" s="227">
        <v>2</v>
      </c>
      <c r="F33" s="227">
        <v>1</v>
      </c>
      <c r="G33" s="227">
        <v>1</v>
      </c>
      <c r="H33" s="227"/>
    </row>
    <row r="34" spans="1:8" ht="15" customHeight="1" x14ac:dyDescent="0.3">
      <c r="A34" s="33" t="s">
        <v>134</v>
      </c>
      <c r="B34" s="227">
        <v>1</v>
      </c>
      <c r="C34" s="227">
        <v>2</v>
      </c>
      <c r="D34" s="227">
        <v>1</v>
      </c>
      <c r="E34" s="227">
        <v>1</v>
      </c>
      <c r="F34" s="227">
        <v>3</v>
      </c>
      <c r="G34" s="227">
        <v>0</v>
      </c>
      <c r="H34" s="227"/>
    </row>
    <row r="35" spans="1:8" ht="15" customHeight="1" x14ac:dyDescent="0.3">
      <c r="A35" s="33" t="s">
        <v>135</v>
      </c>
      <c r="B35" s="227">
        <v>2</v>
      </c>
      <c r="C35" s="227">
        <v>0</v>
      </c>
      <c r="D35" s="227">
        <v>0</v>
      </c>
      <c r="E35" s="227">
        <v>1</v>
      </c>
      <c r="F35" s="227">
        <v>1</v>
      </c>
      <c r="G35" s="227">
        <v>1</v>
      </c>
      <c r="H35" s="227"/>
    </row>
    <row r="36" spans="1:8" ht="15" customHeight="1" x14ac:dyDescent="0.3">
      <c r="A36" s="33" t="s">
        <v>136</v>
      </c>
      <c r="B36" s="227">
        <v>0</v>
      </c>
      <c r="C36" s="227">
        <v>0</v>
      </c>
      <c r="D36" s="227">
        <v>0</v>
      </c>
      <c r="E36" s="227">
        <v>1</v>
      </c>
      <c r="F36" s="227">
        <v>0</v>
      </c>
      <c r="G36" s="227">
        <v>0</v>
      </c>
      <c r="H36" s="227"/>
    </row>
    <row r="37" spans="1:8" ht="15" customHeight="1" x14ac:dyDescent="0.3">
      <c r="A37" s="33" t="s">
        <v>284</v>
      </c>
      <c r="B37" s="227">
        <v>0</v>
      </c>
      <c r="C37" s="227">
        <v>1</v>
      </c>
      <c r="D37" s="227">
        <v>1</v>
      </c>
      <c r="E37" s="227">
        <v>0</v>
      </c>
      <c r="F37" s="227">
        <v>1</v>
      </c>
      <c r="G37" s="227">
        <v>0</v>
      </c>
      <c r="H37" s="227"/>
    </row>
    <row r="38" spans="1:8" ht="15" customHeight="1" x14ac:dyDescent="0.3">
      <c r="A38" s="33" t="s">
        <v>285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  <c r="H38" s="227"/>
    </row>
    <row r="39" spans="1:8" ht="9.75" customHeight="1" x14ac:dyDescent="0.3">
      <c r="A39" s="147"/>
      <c r="B39" s="35"/>
      <c r="C39" s="35"/>
      <c r="D39" s="35"/>
      <c r="E39" s="35"/>
      <c r="F39" s="35"/>
      <c r="G39" s="452"/>
      <c r="H39" s="35"/>
    </row>
    <row r="40" spans="1:8" ht="14.25" customHeight="1" x14ac:dyDescent="0.3">
      <c r="A40" s="225" t="s">
        <v>276</v>
      </c>
      <c r="B40" s="226">
        <f t="shared" ref="B40:F40" si="4">SUM(B41:B54)</f>
        <v>4</v>
      </c>
      <c r="C40" s="226">
        <f t="shared" si="4"/>
        <v>6</v>
      </c>
      <c r="D40" s="226">
        <f t="shared" si="4"/>
        <v>2</v>
      </c>
      <c r="E40" s="226">
        <f t="shared" si="4"/>
        <v>2</v>
      </c>
      <c r="F40" s="226">
        <f t="shared" si="4"/>
        <v>11</v>
      </c>
      <c r="G40" s="226">
        <f t="shared" ref="G40" si="5">SUM(G41:G54)</f>
        <v>7</v>
      </c>
      <c r="H40" s="226"/>
    </row>
    <row r="41" spans="1:8" ht="15" customHeight="1" x14ac:dyDescent="0.3">
      <c r="A41" s="33" t="s">
        <v>283</v>
      </c>
      <c r="B41" s="227">
        <v>0</v>
      </c>
      <c r="C41" s="227">
        <v>0</v>
      </c>
      <c r="D41" s="227">
        <v>0</v>
      </c>
      <c r="E41" s="227">
        <v>0</v>
      </c>
      <c r="F41" s="227">
        <v>0</v>
      </c>
      <c r="G41" s="227">
        <v>0</v>
      </c>
      <c r="H41" s="227"/>
    </row>
    <row r="42" spans="1:8" ht="15" customHeight="1" x14ac:dyDescent="0.3">
      <c r="A42" s="33" t="s">
        <v>126</v>
      </c>
      <c r="B42" s="227">
        <v>0</v>
      </c>
      <c r="C42" s="227">
        <v>0</v>
      </c>
      <c r="D42" s="227">
        <v>0</v>
      </c>
      <c r="E42" s="227">
        <v>0</v>
      </c>
      <c r="F42" s="227">
        <v>0</v>
      </c>
      <c r="G42" s="227">
        <v>0</v>
      </c>
      <c r="H42" s="227"/>
    </row>
    <row r="43" spans="1:8" ht="15" customHeight="1" x14ac:dyDescent="0.3">
      <c r="A43" s="33" t="s">
        <v>127</v>
      </c>
      <c r="B43" s="227">
        <v>0</v>
      </c>
      <c r="C43" s="227">
        <v>1</v>
      </c>
      <c r="D43" s="227">
        <v>0</v>
      </c>
      <c r="E43" s="227">
        <v>0</v>
      </c>
      <c r="F43" s="227">
        <v>0</v>
      </c>
      <c r="G43" s="227">
        <v>1</v>
      </c>
      <c r="H43" s="227"/>
    </row>
    <row r="44" spans="1:8" ht="15" customHeight="1" x14ac:dyDescent="0.3">
      <c r="A44" s="33" t="s">
        <v>128</v>
      </c>
      <c r="B44" s="227">
        <v>1</v>
      </c>
      <c r="C44" s="227">
        <v>1</v>
      </c>
      <c r="D44" s="227">
        <v>0</v>
      </c>
      <c r="E44" s="227">
        <v>0</v>
      </c>
      <c r="F44" s="227">
        <v>0</v>
      </c>
      <c r="G44" s="227">
        <v>0</v>
      </c>
      <c r="H44" s="227"/>
    </row>
    <row r="45" spans="1:8" ht="15" customHeight="1" x14ac:dyDescent="0.3">
      <c r="A45" s="33" t="s">
        <v>129</v>
      </c>
      <c r="B45" s="227">
        <v>1</v>
      </c>
      <c r="C45" s="227">
        <v>0</v>
      </c>
      <c r="D45" s="227">
        <v>1</v>
      </c>
      <c r="E45" s="227">
        <v>0</v>
      </c>
      <c r="F45" s="227">
        <v>2</v>
      </c>
      <c r="G45" s="227">
        <v>0</v>
      </c>
      <c r="H45" s="227"/>
    </row>
    <row r="46" spans="1:8" ht="15" customHeight="1" x14ac:dyDescent="0.3">
      <c r="A46" s="33" t="s">
        <v>130</v>
      </c>
      <c r="B46" s="227">
        <v>0</v>
      </c>
      <c r="C46" s="227">
        <v>0</v>
      </c>
      <c r="D46" s="227">
        <v>0</v>
      </c>
      <c r="E46" s="227">
        <v>0</v>
      </c>
      <c r="F46" s="227">
        <v>3</v>
      </c>
      <c r="G46" s="227">
        <v>0</v>
      </c>
      <c r="H46" s="227"/>
    </row>
    <row r="47" spans="1:8" ht="15" customHeight="1" x14ac:dyDescent="0.3">
      <c r="A47" s="33" t="s">
        <v>131</v>
      </c>
      <c r="B47" s="227">
        <v>0</v>
      </c>
      <c r="C47" s="227">
        <v>0</v>
      </c>
      <c r="D47" s="227">
        <v>0</v>
      </c>
      <c r="E47" s="227">
        <v>2</v>
      </c>
      <c r="F47" s="227">
        <v>1</v>
      </c>
      <c r="G47" s="227">
        <v>1</v>
      </c>
      <c r="H47" s="227"/>
    </row>
    <row r="48" spans="1:8" ht="15" customHeight="1" x14ac:dyDescent="0.3">
      <c r="A48" s="33" t="s">
        <v>132</v>
      </c>
      <c r="B48" s="227">
        <v>1</v>
      </c>
      <c r="C48" s="227">
        <v>2</v>
      </c>
      <c r="D48" s="227">
        <v>0</v>
      </c>
      <c r="E48" s="227">
        <v>0</v>
      </c>
      <c r="F48" s="227">
        <v>2</v>
      </c>
      <c r="G48" s="227">
        <v>3</v>
      </c>
      <c r="H48" s="227"/>
    </row>
    <row r="49" spans="1:8" ht="15" customHeight="1" x14ac:dyDescent="0.3">
      <c r="A49" s="33" t="s">
        <v>133</v>
      </c>
      <c r="B49" s="227">
        <v>0</v>
      </c>
      <c r="C49" s="227">
        <v>2</v>
      </c>
      <c r="D49" s="227">
        <v>0</v>
      </c>
      <c r="E49" s="227">
        <v>0</v>
      </c>
      <c r="F49" s="227">
        <v>1</v>
      </c>
      <c r="G49" s="227">
        <v>1</v>
      </c>
      <c r="H49" s="227"/>
    </row>
    <row r="50" spans="1:8" ht="15" customHeight="1" x14ac:dyDescent="0.3">
      <c r="A50" s="33" t="s">
        <v>134</v>
      </c>
      <c r="B50" s="227">
        <v>0</v>
      </c>
      <c r="C50" s="227">
        <v>0</v>
      </c>
      <c r="D50" s="227">
        <v>0</v>
      </c>
      <c r="E50" s="227">
        <v>0</v>
      </c>
      <c r="F50" s="227">
        <v>2</v>
      </c>
      <c r="G50" s="227">
        <v>0</v>
      </c>
      <c r="H50" s="227"/>
    </row>
    <row r="51" spans="1:8" ht="15" customHeight="1" x14ac:dyDescent="0.3">
      <c r="A51" s="33" t="s">
        <v>135</v>
      </c>
      <c r="B51" s="227">
        <v>1</v>
      </c>
      <c r="C51" s="227">
        <v>0</v>
      </c>
      <c r="D51" s="227">
        <v>0</v>
      </c>
      <c r="E51" s="227">
        <v>0</v>
      </c>
      <c r="F51" s="227">
        <v>0</v>
      </c>
      <c r="G51" s="227">
        <v>0</v>
      </c>
      <c r="H51" s="227"/>
    </row>
    <row r="52" spans="1:8" ht="15" customHeight="1" x14ac:dyDescent="0.3">
      <c r="A52" s="33" t="s">
        <v>136</v>
      </c>
      <c r="B52" s="227">
        <v>0</v>
      </c>
      <c r="C52" s="227">
        <v>0</v>
      </c>
      <c r="D52" s="227">
        <v>0</v>
      </c>
      <c r="E52" s="227">
        <v>0</v>
      </c>
      <c r="F52" s="227">
        <v>0</v>
      </c>
      <c r="G52" s="227">
        <v>1</v>
      </c>
      <c r="H52" s="227"/>
    </row>
    <row r="53" spans="1:8" ht="15" customHeight="1" x14ac:dyDescent="0.3">
      <c r="A53" s="33" t="s">
        <v>284</v>
      </c>
      <c r="B53" s="227">
        <v>0</v>
      </c>
      <c r="C53" s="227">
        <v>0</v>
      </c>
      <c r="D53" s="227">
        <v>1</v>
      </c>
      <c r="E53" s="227">
        <v>0</v>
      </c>
      <c r="F53" s="227">
        <v>0</v>
      </c>
      <c r="G53" s="227">
        <v>0</v>
      </c>
      <c r="H53" s="227"/>
    </row>
    <row r="54" spans="1:8" ht="15" customHeight="1" x14ac:dyDescent="0.3">
      <c r="A54" s="33" t="s">
        <v>285</v>
      </c>
      <c r="B54" s="227">
        <v>0</v>
      </c>
      <c r="C54" s="227">
        <v>0</v>
      </c>
      <c r="D54" s="227">
        <v>0</v>
      </c>
      <c r="E54" s="227">
        <v>0</v>
      </c>
      <c r="F54" s="227">
        <v>0</v>
      </c>
      <c r="G54" s="227">
        <v>0</v>
      </c>
      <c r="H54" s="227"/>
    </row>
    <row r="55" spans="1:8" ht="3.75" customHeight="1" x14ac:dyDescent="0.3"/>
    <row r="56" spans="1:8" ht="3.75" customHeight="1" x14ac:dyDescent="0.3">
      <c r="A56" s="243"/>
      <c r="B56" s="244"/>
      <c r="C56" s="244"/>
      <c r="D56" s="244"/>
      <c r="E56" s="244"/>
      <c r="F56" s="244"/>
      <c r="G56" s="244"/>
    </row>
    <row r="57" spans="1:8" ht="14.25" customHeight="1" x14ac:dyDescent="0.3">
      <c r="A57" s="225" t="s">
        <v>34</v>
      </c>
      <c r="B57" s="226">
        <f t="shared" ref="B57:F57" si="6">SUM(B58:B71)</f>
        <v>293</v>
      </c>
      <c r="C57" s="226">
        <f t="shared" si="6"/>
        <v>331</v>
      </c>
      <c r="D57" s="226">
        <f t="shared" si="6"/>
        <v>305</v>
      </c>
      <c r="E57" s="226">
        <f t="shared" si="6"/>
        <v>274</v>
      </c>
      <c r="F57" s="226">
        <f t="shared" si="6"/>
        <v>355</v>
      </c>
      <c r="G57" s="226">
        <f t="shared" ref="G57" si="7">SUM(G58:G71)</f>
        <v>369</v>
      </c>
      <c r="H57" s="226"/>
    </row>
    <row r="58" spans="1:8" ht="15" customHeight="1" x14ac:dyDescent="0.3">
      <c r="A58" s="33" t="s">
        <v>283</v>
      </c>
      <c r="B58" s="227">
        <f t="shared" ref="B58:E58" si="8">SUM(B41,B25,B9)</f>
        <v>0</v>
      </c>
      <c r="C58" s="227">
        <f t="shared" si="8"/>
        <v>0</v>
      </c>
      <c r="D58" s="227">
        <f t="shared" si="8"/>
        <v>0</v>
      </c>
      <c r="E58" s="227">
        <f t="shared" si="8"/>
        <v>0</v>
      </c>
      <c r="F58" s="227">
        <f t="shared" ref="F58:G71" si="9">SUM(F9+F25+F41)</f>
        <v>0</v>
      </c>
      <c r="G58" s="227">
        <f t="shared" si="9"/>
        <v>0</v>
      </c>
      <c r="H58" s="227"/>
    </row>
    <row r="59" spans="1:8" ht="15" customHeight="1" x14ac:dyDescent="0.3">
      <c r="A59" s="33" t="s">
        <v>126</v>
      </c>
      <c r="B59" s="227">
        <f t="shared" ref="B59:E59" si="10">SUM(B42,B26,B10)</f>
        <v>0</v>
      </c>
      <c r="C59" s="227">
        <f t="shared" si="10"/>
        <v>0</v>
      </c>
      <c r="D59" s="227">
        <f t="shared" si="10"/>
        <v>0</v>
      </c>
      <c r="E59" s="227">
        <f t="shared" si="10"/>
        <v>0</v>
      </c>
      <c r="F59" s="227">
        <f t="shared" si="9"/>
        <v>0</v>
      </c>
      <c r="G59" s="227">
        <f t="shared" si="9"/>
        <v>0</v>
      </c>
      <c r="H59" s="227"/>
    </row>
    <row r="60" spans="1:8" ht="15" customHeight="1" x14ac:dyDescent="0.3">
      <c r="A60" s="33" t="s">
        <v>127</v>
      </c>
      <c r="B60" s="227">
        <f t="shared" ref="B60:E60" si="11">SUM(B43,B27,B11)</f>
        <v>4</v>
      </c>
      <c r="C60" s="227">
        <f t="shared" si="11"/>
        <v>8</v>
      </c>
      <c r="D60" s="227">
        <f t="shared" si="11"/>
        <v>6</v>
      </c>
      <c r="E60" s="227">
        <f t="shared" si="11"/>
        <v>4</v>
      </c>
      <c r="F60" s="227">
        <f t="shared" si="9"/>
        <v>3</v>
      </c>
      <c r="G60" s="227">
        <f t="shared" si="9"/>
        <v>4</v>
      </c>
      <c r="H60" s="227"/>
    </row>
    <row r="61" spans="1:8" ht="15" customHeight="1" x14ac:dyDescent="0.3">
      <c r="A61" s="33" t="s">
        <v>128</v>
      </c>
      <c r="B61" s="227">
        <f t="shared" ref="B61:E61" si="12">SUM(B44,B28,B12)</f>
        <v>35</v>
      </c>
      <c r="C61" s="227">
        <f t="shared" si="12"/>
        <v>40</v>
      </c>
      <c r="D61" s="227">
        <f t="shared" si="12"/>
        <v>28</v>
      </c>
      <c r="E61" s="227">
        <f t="shared" si="12"/>
        <v>27</v>
      </c>
      <c r="F61" s="227">
        <f t="shared" si="9"/>
        <v>20</v>
      </c>
      <c r="G61" s="227">
        <f t="shared" si="9"/>
        <v>21</v>
      </c>
      <c r="H61" s="227"/>
    </row>
    <row r="62" spans="1:8" ht="15" customHeight="1" x14ac:dyDescent="0.3">
      <c r="A62" s="33" t="s">
        <v>129</v>
      </c>
      <c r="B62" s="227">
        <f t="shared" ref="B62:E62" si="13">SUM(B45,B29,B13)</f>
        <v>64</v>
      </c>
      <c r="C62" s="227">
        <f t="shared" si="13"/>
        <v>61</v>
      </c>
      <c r="D62" s="227">
        <f t="shared" si="13"/>
        <v>72</v>
      </c>
      <c r="E62" s="227">
        <f t="shared" si="13"/>
        <v>51</v>
      </c>
      <c r="F62" s="227">
        <f t="shared" si="9"/>
        <v>60</v>
      </c>
      <c r="G62" s="227">
        <f t="shared" si="9"/>
        <v>66</v>
      </c>
      <c r="H62" s="227"/>
    </row>
    <row r="63" spans="1:8" ht="15" customHeight="1" x14ac:dyDescent="0.3">
      <c r="A63" s="33" t="s">
        <v>130</v>
      </c>
      <c r="B63" s="227">
        <f t="shared" ref="B63:E63" si="14">SUM(B46,B30,B14)</f>
        <v>64</v>
      </c>
      <c r="C63" s="227">
        <f t="shared" si="14"/>
        <v>77</v>
      </c>
      <c r="D63" s="227">
        <f t="shared" si="14"/>
        <v>79</v>
      </c>
      <c r="E63" s="227">
        <f t="shared" si="14"/>
        <v>48</v>
      </c>
      <c r="F63" s="227">
        <f t="shared" si="9"/>
        <v>103</v>
      </c>
      <c r="G63" s="227">
        <f t="shared" si="9"/>
        <v>97</v>
      </c>
      <c r="H63" s="227"/>
    </row>
    <row r="64" spans="1:8" ht="15" customHeight="1" x14ac:dyDescent="0.3">
      <c r="A64" s="33" t="s">
        <v>131</v>
      </c>
      <c r="B64" s="227">
        <f t="shared" ref="B64:E64" si="15">SUM(B47,B31,B15)</f>
        <v>44</v>
      </c>
      <c r="C64" s="227">
        <f t="shared" si="15"/>
        <v>56</v>
      </c>
      <c r="D64" s="227">
        <f t="shared" si="15"/>
        <v>50</v>
      </c>
      <c r="E64" s="227">
        <f t="shared" si="15"/>
        <v>57</v>
      </c>
      <c r="F64" s="227">
        <f t="shared" si="9"/>
        <v>68</v>
      </c>
      <c r="G64" s="227">
        <f t="shared" si="9"/>
        <v>60</v>
      </c>
      <c r="H64" s="227"/>
    </row>
    <row r="65" spans="1:8" ht="15" customHeight="1" x14ac:dyDescent="0.3">
      <c r="A65" s="33" t="s">
        <v>132</v>
      </c>
      <c r="B65" s="227">
        <f t="shared" ref="B65:E65" si="16">SUM(B48,B32,B16)</f>
        <v>38</v>
      </c>
      <c r="C65" s="227">
        <f t="shared" si="16"/>
        <v>33</v>
      </c>
      <c r="D65" s="227">
        <f t="shared" si="16"/>
        <v>33</v>
      </c>
      <c r="E65" s="227">
        <f t="shared" si="16"/>
        <v>43</v>
      </c>
      <c r="F65" s="227">
        <f t="shared" si="9"/>
        <v>42</v>
      </c>
      <c r="G65" s="227">
        <f t="shared" si="9"/>
        <v>56</v>
      </c>
      <c r="H65" s="227"/>
    </row>
    <row r="66" spans="1:8" ht="15" customHeight="1" x14ac:dyDescent="0.3">
      <c r="A66" s="33" t="s">
        <v>133</v>
      </c>
      <c r="B66" s="227">
        <f t="shared" ref="B66:E66" si="17">SUM(B49,B33,B17)</f>
        <v>17</v>
      </c>
      <c r="C66" s="227">
        <f t="shared" si="17"/>
        <v>32</v>
      </c>
      <c r="D66" s="227">
        <f t="shared" si="17"/>
        <v>12</v>
      </c>
      <c r="E66" s="227">
        <f t="shared" si="17"/>
        <v>27</v>
      </c>
      <c r="F66" s="227">
        <f t="shared" si="9"/>
        <v>25</v>
      </c>
      <c r="G66" s="227">
        <f t="shared" si="9"/>
        <v>31</v>
      </c>
      <c r="H66" s="227"/>
    </row>
    <row r="67" spans="1:8" ht="15" customHeight="1" x14ac:dyDescent="0.3">
      <c r="A67" s="33" t="s">
        <v>134</v>
      </c>
      <c r="B67" s="227">
        <f t="shared" ref="B67:E67" si="18">SUM(B50,B34,B18)</f>
        <v>12</v>
      </c>
      <c r="C67" s="227">
        <f t="shared" si="18"/>
        <v>11</v>
      </c>
      <c r="D67" s="227">
        <f t="shared" si="18"/>
        <v>6</v>
      </c>
      <c r="E67" s="227">
        <f t="shared" si="18"/>
        <v>6</v>
      </c>
      <c r="F67" s="227">
        <f t="shared" si="9"/>
        <v>18</v>
      </c>
      <c r="G67" s="227">
        <f t="shared" si="9"/>
        <v>20</v>
      </c>
      <c r="H67" s="227"/>
    </row>
    <row r="68" spans="1:8" ht="15" customHeight="1" x14ac:dyDescent="0.3">
      <c r="A68" s="33" t="s">
        <v>135</v>
      </c>
      <c r="B68" s="227">
        <f t="shared" ref="B68:E68" si="19">SUM(B51,B35,B19)</f>
        <v>9</v>
      </c>
      <c r="C68" s="227">
        <f t="shared" si="19"/>
        <v>7</v>
      </c>
      <c r="D68" s="227">
        <f t="shared" si="19"/>
        <v>8</v>
      </c>
      <c r="E68" s="227">
        <f t="shared" si="19"/>
        <v>7</v>
      </c>
      <c r="F68" s="227">
        <f t="shared" si="9"/>
        <v>6</v>
      </c>
      <c r="G68" s="227">
        <f t="shared" si="9"/>
        <v>9</v>
      </c>
      <c r="H68" s="227"/>
    </row>
    <row r="69" spans="1:8" ht="15" customHeight="1" x14ac:dyDescent="0.3">
      <c r="A69" s="33" t="s">
        <v>136</v>
      </c>
      <c r="B69" s="227">
        <f t="shared" ref="B69:E69" si="20">SUM(B52,B36,B20)</f>
        <v>5</v>
      </c>
      <c r="C69" s="227">
        <f t="shared" si="20"/>
        <v>5</v>
      </c>
      <c r="D69" s="227">
        <f t="shared" si="20"/>
        <v>5</v>
      </c>
      <c r="E69" s="227">
        <f t="shared" si="20"/>
        <v>4</v>
      </c>
      <c r="F69" s="227">
        <f t="shared" si="9"/>
        <v>3</v>
      </c>
      <c r="G69" s="227">
        <f t="shared" si="9"/>
        <v>3</v>
      </c>
      <c r="H69" s="227"/>
    </row>
    <row r="70" spans="1:8" ht="15" customHeight="1" x14ac:dyDescent="0.3">
      <c r="A70" s="33" t="s">
        <v>284</v>
      </c>
      <c r="B70" s="227">
        <f t="shared" ref="B70:E70" si="21">SUM(B53,B37,B21)</f>
        <v>1</v>
      </c>
      <c r="C70" s="227">
        <f t="shared" si="21"/>
        <v>1</v>
      </c>
      <c r="D70" s="227">
        <f t="shared" si="21"/>
        <v>6</v>
      </c>
      <c r="E70" s="227">
        <f t="shared" si="21"/>
        <v>0</v>
      </c>
      <c r="F70" s="227">
        <f t="shared" si="9"/>
        <v>7</v>
      </c>
      <c r="G70" s="227">
        <f t="shared" si="9"/>
        <v>2</v>
      </c>
      <c r="H70" s="227"/>
    </row>
    <row r="71" spans="1:8" ht="15" customHeight="1" x14ac:dyDescent="0.3">
      <c r="A71" s="33" t="s">
        <v>285</v>
      </c>
      <c r="B71" s="227">
        <f t="shared" ref="B71:E71" si="22">SUM(B54,B38,B22)</f>
        <v>0</v>
      </c>
      <c r="C71" s="227">
        <f t="shared" si="22"/>
        <v>0</v>
      </c>
      <c r="D71" s="227">
        <f t="shared" si="22"/>
        <v>0</v>
      </c>
      <c r="E71" s="227">
        <f t="shared" si="22"/>
        <v>0</v>
      </c>
      <c r="F71" s="227">
        <f t="shared" si="9"/>
        <v>0</v>
      </c>
      <c r="G71" s="227">
        <f t="shared" si="9"/>
        <v>0</v>
      </c>
      <c r="H71" s="227"/>
    </row>
    <row r="72" spans="1:8" ht="3.75" customHeight="1" x14ac:dyDescent="0.3">
      <c r="A72" s="115"/>
      <c r="B72" s="245"/>
      <c r="C72" s="245"/>
      <c r="D72" s="245"/>
      <c r="E72" s="245"/>
      <c r="F72" s="248"/>
      <c r="G72" s="248"/>
      <c r="H72" s="227"/>
    </row>
    <row r="73" spans="1:8" ht="10.5" customHeight="1" x14ac:dyDescent="0.3"/>
    <row r="74" spans="1:8" ht="15.75" customHeight="1" x14ac:dyDescent="0.3">
      <c r="F74" s="234"/>
      <c r="G74" s="234" t="s">
        <v>277</v>
      </c>
      <c r="H74" s="234"/>
    </row>
    <row r="75" spans="1:8" ht="15.75" customHeight="1" x14ac:dyDescent="0.3">
      <c r="F75" s="235"/>
      <c r="G75" s="235" t="s">
        <v>278</v>
      </c>
      <c r="H75" s="235"/>
    </row>
    <row r="76" spans="1:8" ht="21" customHeight="1" x14ac:dyDescent="0.3"/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67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7" tint="0.79998168889431442"/>
  </sheetPr>
  <dimension ref="A1:G76"/>
  <sheetViews>
    <sheetView view="pageBreakPreview" zoomScale="90" zoomScaleSheetLayoutView="90" workbookViewId="0">
      <selection activeCell="G8" sqref="G8:G71"/>
    </sheetView>
  </sheetViews>
  <sheetFormatPr defaultColWidth="9.109375" defaultRowHeight="15.6" x14ac:dyDescent="0.3"/>
  <cols>
    <col min="1" max="1" width="43.33203125" style="91" customWidth="1"/>
    <col min="2" max="7" width="12.33203125" style="100" customWidth="1"/>
    <col min="8" max="256" width="9.109375" style="91"/>
    <col min="257" max="257" width="43.33203125" style="91" customWidth="1"/>
    <col min="258" max="263" width="12.33203125" style="91" customWidth="1"/>
    <col min="264" max="512" width="9.109375" style="91"/>
    <col min="513" max="513" width="43.33203125" style="91" customWidth="1"/>
    <col min="514" max="519" width="12.33203125" style="91" customWidth="1"/>
    <col min="520" max="768" width="9.109375" style="91"/>
    <col min="769" max="769" width="43.33203125" style="91" customWidth="1"/>
    <col min="770" max="775" width="12.33203125" style="91" customWidth="1"/>
    <col min="776" max="1024" width="9.109375" style="91"/>
    <col min="1025" max="1025" width="43.33203125" style="91" customWidth="1"/>
    <col min="1026" max="1031" width="12.33203125" style="91" customWidth="1"/>
    <col min="1032" max="1280" width="9.109375" style="91"/>
    <col min="1281" max="1281" width="43.33203125" style="91" customWidth="1"/>
    <col min="1282" max="1287" width="12.33203125" style="91" customWidth="1"/>
    <col min="1288" max="1536" width="9.109375" style="91"/>
    <col min="1537" max="1537" width="43.33203125" style="91" customWidth="1"/>
    <col min="1538" max="1543" width="12.33203125" style="91" customWidth="1"/>
    <col min="1544" max="1792" width="9.109375" style="91"/>
    <col min="1793" max="1793" width="43.33203125" style="91" customWidth="1"/>
    <col min="1794" max="1799" width="12.33203125" style="91" customWidth="1"/>
    <col min="1800" max="2048" width="9.109375" style="91"/>
    <col min="2049" max="2049" width="43.33203125" style="91" customWidth="1"/>
    <col min="2050" max="2055" width="12.33203125" style="91" customWidth="1"/>
    <col min="2056" max="2304" width="9.109375" style="91"/>
    <col min="2305" max="2305" width="43.33203125" style="91" customWidth="1"/>
    <col min="2306" max="2311" width="12.33203125" style="91" customWidth="1"/>
    <col min="2312" max="2560" width="9.109375" style="91"/>
    <col min="2561" max="2561" width="43.33203125" style="91" customWidth="1"/>
    <col min="2562" max="2567" width="12.33203125" style="91" customWidth="1"/>
    <col min="2568" max="2816" width="9.109375" style="91"/>
    <col min="2817" max="2817" width="43.33203125" style="91" customWidth="1"/>
    <col min="2818" max="2823" width="12.33203125" style="91" customWidth="1"/>
    <col min="2824" max="3072" width="9.109375" style="91"/>
    <col min="3073" max="3073" width="43.33203125" style="91" customWidth="1"/>
    <col min="3074" max="3079" width="12.33203125" style="91" customWidth="1"/>
    <col min="3080" max="3328" width="9.109375" style="91"/>
    <col min="3329" max="3329" width="43.33203125" style="91" customWidth="1"/>
    <col min="3330" max="3335" width="12.33203125" style="91" customWidth="1"/>
    <col min="3336" max="3584" width="9.109375" style="91"/>
    <col min="3585" max="3585" width="43.33203125" style="91" customWidth="1"/>
    <col min="3586" max="3591" width="12.33203125" style="91" customWidth="1"/>
    <col min="3592" max="3840" width="9.109375" style="91"/>
    <col min="3841" max="3841" width="43.33203125" style="91" customWidth="1"/>
    <col min="3842" max="3847" width="12.33203125" style="91" customWidth="1"/>
    <col min="3848" max="4096" width="9.109375" style="91"/>
    <col min="4097" max="4097" width="43.33203125" style="91" customWidth="1"/>
    <col min="4098" max="4103" width="12.33203125" style="91" customWidth="1"/>
    <col min="4104" max="4352" width="9.109375" style="91"/>
    <col min="4353" max="4353" width="43.33203125" style="91" customWidth="1"/>
    <col min="4354" max="4359" width="12.33203125" style="91" customWidth="1"/>
    <col min="4360" max="4608" width="9.109375" style="91"/>
    <col min="4609" max="4609" width="43.33203125" style="91" customWidth="1"/>
    <col min="4610" max="4615" width="12.33203125" style="91" customWidth="1"/>
    <col min="4616" max="4864" width="9.109375" style="91"/>
    <col min="4865" max="4865" width="43.33203125" style="91" customWidth="1"/>
    <col min="4866" max="4871" width="12.33203125" style="91" customWidth="1"/>
    <col min="4872" max="5120" width="9.109375" style="91"/>
    <col min="5121" max="5121" width="43.33203125" style="91" customWidth="1"/>
    <col min="5122" max="5127" width="12.33203125" style="91" customWidth="1"/>
    <col min="5128" max="5376" width="9.109375" style="91"/>
    <col min="5377" max="5377" width="43.33203125" style="91" customWidth="1"/>
    <col min="5378" max="5383" width="12.33203125" style="91" customWidth="1"/>
    <col min="5384" max="5632" width="9.109375" style="91"/>
    <col min="5633" max="5633" width="43.33203125" style="91" customWidth="1"/>
    <col min="5634" max="5639" width="12.33203125" style="91" customWidth="1"/>
    <col min="5640" max="5888" width="9.109375" style="91"/>
    <col min="5889" max="5889" width="43.33203125" style="91" customWidth="1"/>
    <col min="5890" max="5895" width="12.33203125" style="91" customWidth="1"/>
    <col min="5896" max="6144" width="9.109375" style="91"/>
    <col min="6145" max="6145" width="43.33203125" style="91" customWidth="1"/>
    <col min="6146" max="6151" width="12.33203125" style="91" customWidth="1"/>
    <col min="6152" max="6400" width="9.109375" style="91"/>
    <col min="6401" max="6401" width="43.33203125" style="91" customWidth="1"/>
    <col min="6402" max="6407" width="12.33203125" style="91" customWidth="1"/>
    <col min="6408" max="6656" width="9.109375" style="91"/>
    <col min="6657" max="6657" width="43.33203125" style="91" customWidth="1"/>
    <col min="6658" max="6663" width="12.33203125" style="91" customWidth="1"/>
    <col min="6664" max="6912" width="9.109375" style="91"/>
    <col min="6913" max="6913" width="43.33203125" style="91" customWidth="1"/>
    <col min="6914" max="6919" width="12.33203125" style="91" customWidth="1"/>
    <col min="6920" max="7168" width="9.109375" style="91"/>
    <col min="7169" max="7169" width="43.33203125" style="91" customWidth="1"/>
    <col min="7170" max="7175" width="12.33203125" style="91" customWidth="1"/>
    <col min="7176" max="7424" width="9.109375" style="91"/>
    <col min="7425" max="7425" width="43.33203125" style="91" customWidth="1"/>
    <col min="7426" max="7431" width="12.33203125" style="91" customWidth="1"/>
    <col min="7432" max="7680" width="9.109375" style="91"/>
    <col min="7681" max="7681" width="43.33203125" style="91" customWidth="1"/>
    <col min="7682" max="7687" width="12.33203125" style="91" customWidth="1"/>
    <col min="7688" max="7936" width="9.109375" style="91"/>
    <col min="7937" max="7937" width="43.33203125" style="91" customWidth="1"/>
    <col min="7938" max="7943" width="12.33203125" style="91" customWidth="1"/>
    <col min="7944" max="8192" width="9.109375" style="91"/>
    <col min="8193" max="8193" width="43.33203125" style="91" customWidth="1"/>
    <col min="8194" max="8199" width="12.33203125" style="91" customWidth="1"/>
    <col min="8200" max="8448" width="9.109375" style="91"/>
    <col min="8449" max="8449" width="43.33203125" style="91" customWidth="1"/>
    <col min="8450" max="8455" width="12.33203125" style="91" customWidth="1"/>
    <col min="8456" max="8704" width="9.109375" style="91"/>
    <col min="8705" max="8705" width="43.33203125" style="91" customWidth="1"/>
    <col min="8706" max="8711" width="12.33203125" style="91" customWidth="1"/>
    <col min="8712" max="8960" width="9.109375" style="91"/>
    <col min="8961" max="8961" width="43.33203125" style="91" customWidth="1"/>
    <col min="8962" max="8967" width="12.33203125" style="91" customWidth="1"/>
    <col min="8968" max="9216" width="9.109375" style="91"/>
    <col min="9217" max="9217" width="43.33203125" style="91" customWidth="1"/>
    <col min="9218" max="9223" width="12.33203125" style="91" customWidth="1"/>
    <col min="9224" max="9472" width="9.109375" style="91"/>
    <col min="9473" max="9473" width="43.33203125" style="91" customWidth="1"/>
    <col min="9474" max="9479" width="12.33203125" style="91" customWidth="1"/>
    <col min="9480" max="9728" width="9.109375" style="91"/>
    <col min="9729" max="9729" width="43.33203125" style="91" customWidth="1"/>
    <col min="9730" max="9735" width="12.33203125" style="91" customWidth="1"/>
    <col min="9736" max="9984" width="9.109375" style="91"/>
    <col min="9985" max="9985" width="43.33203125" style="91" customWidth="1"/>
    <col min="9986" max="9991" width="12.33203125" style="91" customWidth="1"/>
    <col min="9992" max="10240" width="9.109375" style="91"/>
    <col min="10241" max="10241" width="43.33203125" style="91" customWidth="1"/>
    <col min="10242" max="10247" width="12.33203125" style="91" customWidth="1"/>
    <col min="10248" max="10496" width="9.109375" style="91"/>
    <col min="10497" max="10497" width="43.33203125" style="91" customWidth="1"/>
    <col min="10498" max="10503" width="12.33203125" style="91" customWidth="1"/>
    <col min="10504" max="10752" width="9.109375" style="91"/>
    <col min="10753" max="10753" width="43.33203125" style="91" customWidth="1"/>
    <col min="10754" max="10759" width="12.33203125" style="91" customWidth="1"/>
    <col min="10760" max="11008" width="9.109375" style="91"/>
    <col min="11009" max="11009" width="43.33203125" style="91" customWidth="1"/>
    <col min="11010" max="11015" width="12.33203125" style="91" customWidth="1"/>
    <col min="11016" max="11264" width="9.109375" style="91"/>
    <col min="11265" max="11265" width="43.33203125" style="91" customWidth="1"/>
    <col min="11266" max="11271" width="12.33203125" style="91" customWidth="1"/>
    <col min="11272" max="11520" width="9.109375" style="91"/>
    <col min="11521" max="11521" width="43.33203125" style="91" customWidth="1"/>
    <col min="11522" max="11527" width="12.33203125" style="91" customWidth="1"/>
    <col min="11528" max="11776" width="9.109375" style="91"/>
    <col min="11777" max="11777" width="43.33203125" style="91" customWidth="1"/>
    <col min="11778" max="11783" width="12.33203125" style="91" customWidth="1"/>
    <col min="11784" max="12032" width="9.109375" style="91"/>
    <col min="12033" max="12033" width="43.33203125" style="91" customWidth="1"/>
    <col min="12034" max="12039" width="12.33203125" style="91" customWidth="1"/>
    <col min="12040" max="12288" width="9.109375" style="91"/>
    <col min="12289" max="12289" width="43.33203125" style="91" customWidth="1"/>
    <col min="12290" max="12295" width="12.33203125" style="91" customWidth="1"/>
    <col min="12296" max="12544" width="9.109375" style="91"/>
    <col min="12545" max="12545" width="43.33203125" style="91" customWidth="1"/>
    <col min="12546" max="12551" width="12.33203125" style="91" customWidth="1"/>
    <col min="12552" max="12800" width="9.109375" style="91"/>
    <col min="12801" max="12801" width="43.33203125" style="91" customWidth="1"/>
    <col min="12802" max="12807" width="12.33203125" style="91" customWidth="1"/>
    <col min="12808" max="13056" width="9.109375" style="91"/>
    <col min="13057" max="13057" width="43.33203125" style="91" customWidth="1"/>
    <col min="13058" max="13063" width="12.33203125" style="91" customWidth="1"/>
    <col min="13064" max="13312" width="9.109375" style="91"/>
    <col min="13313" max="13313" width="43.33203125" style="91" customWidth="1"/>
    <col min="13314" max="13319" width="12.33203125" style="91" customWidth="1"/>
    <col min="13320" max="13568" width="9.109375" style="91"/>
    <col min="13569" max="13569" width="43.33203125" style="91" customWidth="1"/>
    <col min="13570" max="13575" width="12.33203125" style="91" customWidth="1"/>
    <col min="13576" max="13824" width="9.109375" style="91"/>
    <col min="13825" max="13825" width="43.33203125" style="91" customWidth="1"/>
    <col min="13826" max="13831" width="12.33203125" style="91" customWidth="1"/>
    <col min="13832" max="14080" width="9.109375" style="91"/>
    <col min="14081" max="14081" width="43.33203125" style="91" customWidth="1"/>
    <col min="14082" max="14087" width="12.33203125" style="91" customWidth="1"/>
    <col min="14088" max="14336" width="9.109375" style="91"/>
    <col min="14337" max="14337" width="43.33203125" style="91" customWidth="1"/>
    <col min="14338" max="14343" width="12.33203125" style="91" customWidth="1"/>
    <col min="14344" max="14592" width="9.109375" style="91"/>
    <col min="14593" max="14593" width="43.33203125" style="91" customWidth="1"/>
    <col min="14594" max="14599" width="12.33203125" style="91" customWidth="1"/>
    <col min="14600" max="14848" width="9.109375" style="91"/>
    <col min="14849" max="14849" width="43.33203125" style="91" customWidth="1"/>
    <col min="14850" max="14855" width="12.33203125" style="91" customWidth="1"/>
    <col min="14856" max="15104" width="9.109375" style="91"/>
    <col min="15105" max="15105" width="43.33203125" style="91" customWidth="1"/>
    <col min="15106" max="15111" width="12.33203125" style="91" customWidth="1"/>
    <col min="15112" max="15360" width="9.109375" style="91"/>
    <col min="15361" max="15361" width="43.33203125" style="91" customWidth="1"/>
    <col min="15362" max="15367" width="12.33203125" style="91" customWidth="1"/>
    <col min="15368" max="15616" width="9.109375" style="91"/>
    <col min="15617" max="15617" width="43.33203125" style="91" customWidth="1"/>
    <col min="15618" max="15623" width="12.33203125" style="91" customWidth="1"/>
    <col min="15624" max="15872" width="9.109375" style="91"/>
    <col min="15873" max="15873" width="43.33203125" style="91" customWidth="1"/>
    <col min="15874" max="15879" width="12.33203125" style="91" customWidth="1"/>
    <col min="15880" max="16128" width="9.109375" style="91"/>
    <col min="16129" max="16129" width="43.33203125" style="91" customWidth="1"/>
    <col min="16130" max="16135" width="12.33203125" style="91" customWidth="1"/>
    <col min="16136" max="16384" width="9.109375" style="91"/>
  </cols>
  <sheetData>
    <row r="1" spans="1:7" s="1" customFormat="1" ht="18" customHeight="1" x14ac:dyDescent="0.35">
      <c r="A1" s="219" t="s">
        <v>286</v>
      </c>
      <c r="B1" s="18"/>
      <c r="C1" s="18"/>
      <c r="D1" s="78"/>
      <c r="E1" s="78"/>
      <c r="F1" s="78"/>
      <c r="G1" s="78"/>
    </row>
    <row r="2" spans="1:7" s="1" customFormat="1" ht="18" customHeight="1" x14ac:dyDescent="0.35">
      <c r="A2" s="54" t="s">
        <v>287</v>
      </c>
      <c r="B2" s="18"/>
      <c r="C2" s="18"/>
      <c r="D2" s="21"/>
      <c r="E2" s="21"/>
      <c r="F2" s="21"/>
      <c r="G2" s="21"/>
    </row>
    <row r="3" spans="1:7" s="1" customFormat="1" ht="14.25" customHeight="1" x14ac:dyDescent="0.35">
      <c r="A3" s="20"/>
      <c r="B3" s="18"/>
      <c r="C3" s="18"/>
      <c r="D3" s="21"/>
      <c r="E3" s="21"/>
      <c r="F3" s="21"/>
      <c r="G3" s="21"/>
    </row>
    <row r="4" spans="1:7" ht="14.25" customHeight="1" x14ac:dyDescent="0.35">
      <c r="F4" s="247"/>
      <c r="G4" s="247" t="s">
        <v>292</v>
      </c>
    </row>
    <row r="5" spans="1:7" ht="17.25" customHeight="1" x14ac:dyDescent="0.3">
      <c r="A5" s="193" t="s">
        <v>281</v>
      </c>
      <c r="B5" s="533" t="s">
        <v>291</v>
      </c>
      <c r="C5" s="533"/>
      <c r="D5" s="533"/>
      <c r="E5" s="533"/>
      <c r="F5" s="533"/>
      <c r="G5" s="533"/>
    </row>
    <row r="6" spans="1:7" ht="17.25" customHeight="1" x14ac:dyDescent="0.3">
      <c r="A6" s="194" t="s">
        <v>282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</row>
    <row r="7" spans="1:7" ht="3.75" customHeight="1" x14ac:dyDescent="0.35">
      <c r="A7" s="223"/>
      <c r="B7" s="224"/>
      <c r="C7" s="224"/>
      <c r="D7" s="224"/>
      <c r="E7" s="224"/>
      <c r="F7" s="224"/>
      <c r="G7" s="224"/>
    </row>
    <row r="8" spans="1:7" ht="14.25" customHeight="1" x14ac:dyDescent="0.3">
      <c r="A8" s="225" t="s">
        <v>273</v>
      </c>
      <c r="B8" s="226">
        <f t="shared" ref="B8:F8" si="0">SUM(B9:B22)</f>
        <v>19</v>
      </c>
      <c r="C8" s="226">
        <f t="shared" si="0"/>
        <v>16</v>
      </c>
      <c r="D8" s="226">
        <f t="shared" si="0"/>
        <v>14</v>
      </c>
      <c r="E8" s="226">
        <f t="shared" si="0"/>
        <v>25</v>
      </c>
      <c r="F8" s="226">
        <f t="shared" si="0"/>
        <v>22</v>
      </c>
      <c r="G8" s="226">
        <f t="shared" ref="G8" si="1">SUM(G9:G22)</f>
        <v>23</v>
      </c>
    </row>
    <row r="9" spans="1:7" ht="15" customHeight="1" x14ac:dyDescent="0.3">
      <c r="A9" s="33" t="s">
        <v>283</v>
      </c>
      <c r="B9" s="227">
        <v>0</v>
      </c>
      <c r="C9" s="227">
        <v>0</v>
      </c>
      <c r="D9" s="227">
        <v>0</v>
      </c>
      <c r="E9" s="227">
        <v>0</v>
      </c>
      <c r="F9" s="227">
        <v>0</v>
      </c>
      <c r="G9" s="227">
        <v>0</v>
      </c>
    </row>
    <row r="10" spans="1:7" ht="15" customHeight="1" x14ac:dyDescent="0.3">
      <c r="A10" s="33" t="s">
        <v>126</v>
      </c>
      <c r="B10" s="227">
        <v>0</v>
      </c>
      <c r="C10" s="227">
        <v>0</v>
      </c>
      <c r="D10" s="227">
        <v>0</v>
      </c>
      <c r="E10" s="227">
        <v>0</v>
      </c>
      <c r="F10" s="227">
        <v>0</v>
      </c>
      <c r="G10" s="227">
        <v>0</v>
      </c>
    </row>
    <row r="11" spans="1:7" ht="15" customHeight="1" x14ac:dyDescent="0.3">
      <c r="A11" s="33" t="s">
        <v>127</v>
      </c>
      <c r="B11" s="227">
        <v>0</v>
      </c>
      <c r="C11" s="227">
        <v>0</v>
      </c>
      <c r="D11" s="227">
        <v>0</v>
      </c>
      <c r="E11" s="227">
        <v>0</v>
      </c>
      <c r="F11" s="227">
        <v>0</v>
      </c>
      <c r="G11" s="227">
        <v>1</v>
      </c>
    </row>
    <row r="12" spans="1:7" ht="15" customHeight="1" x14ac:dyDescent="0.3">
      <c r="A12" s="33" t="s">
        <v>128</v>
      </c>
      <c r="B12" s="227">
        <v>0</v>
      </c>
      <c r="C12" s="227">
        <v>0</v>
      </c>
      <c r="D12" s="227">
        <v>0</v>
      </c>
      <c r="E12" s="227">
        <v>1</v>
      </c>
      <c r="F12" s="227">
        <v>0</v>
      </c>
      <c r="G12" s="227">
        <v>1</v>
      </c>
    </row>
    <row r="13" spans="1:7" ht="15" customHeight="1" x14ac:dyDescent="0.3">
      <c r="A13" s="33" t="s">
        <v>129</v>
      </c>
      <c r="B13" s="227">
        <v>1</v>
      </c>
      <c r="C13" s="227">
        <v>2</v>
      </c>
      <c r="D13" s="227">
        <v>1</v>
      </c>
      <c r="E13" s="227">
        <v>1</v>
      </c>
      <c r="F13" s="227">
        <v>2</v>
      </c>
      <c r="G13" s="227">
        <v>3</v>
      </c>
    </row>
    <row r="14" spans="1:7" ht="15" customHeight="1" x14ac:dyDescent="0.3">
      <c r="A14" s="33" t="s">
        <v>130</v>
      </c>
      <c r="B14" s="227">
        <v>3</v>
      </c>
      <c r="C14" s="227">
        <v>4</v>
      </c>
      <c r="D14" s="227">
        <v>1</v>
      </c>
      <c r="E14" s="227">
        <v>3</v>
      </c>
      <c r="F14" s="227">
        <v>4</v>
      </c>
      <c r="G14" s="227">
        <v>1</v>
      </c>
    </row>
    <row r="15" spans="1:7" ht="15" customHeight="1" x14ac:dyDescent="0.3">
      <c r="A15" s="33" t="s">
        <v>131</v>
      </c>
      <c r="B15" s="227">
        <v>4</v>
      </c>
      <c r="C15" s="227">
        <v>2</v>
      </c>
      <c r="D15" s="227">
        <v>4</v>
      </c>
      <c r="E15" s="227">
        <v>3</v>
      </c>
      <c r="F15" s="227">
        <v>4</v>
      </c>
      <c r="G15" s="227">
        <v>1</v>
      </c>
    </row>
    <row r="16" spans="1:7" ht="15" customHeight="1" x14ac:dyDescent="0.3">
      <c r="A16" s="33" t="s">
        <v>132</v>
      </c>
      <c r="B16" s="227">
        <v>0</v>
      </c>
      <c r="C16" s="227">
        <v>3</v>
      </c>
      <c r="D16" s="227">
        <v>3</v>
      </c>
      <c r="E16" s="227">
        <v>2</v>
      </c>
      <c r="F16" s="227">
        <v>0</v>
      </c>
      <c r="G16" s="227">
        <v>2</v>
      </c>
    </row>
    <row r="17" spans="1:7" ht="15" customHeight="1" x14ac:dyDescent="0.3">
      <c r="A17" s="33" t="s">
        <v>133</v>
      </c>
      <c r="B17" s="227">
        <v>3</v>
      </c>
      <c r="C17" s="227">
        <v>0</v>
      </c>
      <c r="D17" s="227">
        <v>2</v>
      </c>
      <c r="E17" s="227">
        <v>2</v>
      </c>
      <c r="F17" s="227">
        <v>2</v>
      </c>
      <c r="G17" s="227">
        <v>5</v>
      </c>
    </row>
    <row r="18" spans="1:7" ht="15" customHeight="1" x14ac:dyDescent="0.3">
      <c r="A18" s="33" t="s">
        <v>134</v>
      </c>
      <c r="B18" s="227">
        <v>4</v>
      </c>
      <c r="C18" s="227">
        <v>1</v>
      </c>
      <c r="D18" s="227">
        <v>2</v>
      </c>
      <c r="E18" s="227">
        <v>4</v>
      </c>
      <c r="F18" s="227">
        <v>3</v>
      </c>
      <c r="G18" s="227">
        <v>2</v>
      </c>
    </row>
    <row r="19" spans="1:7" ht="15" customHeight="1" x14ac:dyDescent="0.3">
      <c r="A19" s="33" t="s">
        <v>135</v>
      </c>
      <c r="B19" s="227">
        <v>3</v>
      </c>
      <c r="C19" s="227">
        <v>2</v>
      </c>
      <c r="D19" s="227">
        <v>1</v>
      </c>
      <c r="E19" s="227">
        <v>6</v>
      </c>
      <c r="F19" s="227">
        <v>2</v>
      </c>
      <c r="G19" s="227">
        <v>2</v>
      </c>
    </row>
    <row r="20" spans="1:7" ht="15" customHeight="1" x14ac:dyDescent="0.3">
      <c r="A20" s="33" t="s">
        <v>136</v>
      </c>
      <c r="B20" s="227">
        <v>1</v>
      </c>
      <c r="C20" s="227">
        <v>0</v>
      </c>
      <c r="D20" s="227">
        <v>0</v>
      </c>
      <c r="E20" s="227">
        <v>0</v>
      </c>
      <c r="F20" s="227">
        <v>3</v>
      </c>
      <c r="G20" s="227">
        <v>3</v>
      </c>
    </row>
    <row r="21" spans="1:7" ht="15" customHeight="1" x14ac:dyDescent="0.3">
      <c r="A21" s="33" t="s">
        <v>284</v>
      </c>
      <c r="B21" s="227">
        <v>0</v>
      </c>
      <c r="C21" s="227">
        <v>2</v>
      </c>
      <c r="D21" s="227">
        <v>0</v>
      </c>
      <c r="E21" s="227">
        <v>3</v>
      </c>
      <c r="F21" s="227">
        <v>2</v>
      </c>
      <c r="G21" s="227">
        <v>2</v>
      </c>
    </row>
    <row r="22" spans="1:7" ht="15" customHeight="1" x14ac:dyDescent="0.3">
      <c r="A22" s="33" t="s">
        <v>285</v>
      </c>
      <c r="B22" s="227">
        <v>0</v>
      </c>
      <c r="C22" s="227">
        <v>0</v>
      </c>
      <c r="D22" s="227">
        <v>0</v>
      </c>
      <c r="E22" s="227">
        <v>0</v>
      </c>
      <c r="F22" s="227">
        <v>0</v>
      </c>
      <c r="G22" s="227">
        <v>0</v>
      </c>
    </row>
    <row r="23" spans="1:7" ht="9.75" customHeight="1" x14ac:dyDescent="0.3">
      <c r="A23" s="33"/>
      <c r="B23" s="227"/>
      <c r="C23" s="227"/>
      <c r="D23" s="227"/>
      <c r="E23" s="227"/>
      <c r="F23" s="227"/>
      <c r="G23" s="227"/>
    </row>
    <row r="24" spans="1:7" ht="14.25" customHeight="1" x14ac:dyDescent="0.3">
      <c r="A24" s="225" t="s">
        <v>275</v>
      </c>
      <c r="B24" s="226">
        <f t="shared" ref="B24:F24" si="2">SUM(B25:B38)</f>
        <v>0</v>
      </c>
      <c r="C24" s="226">
        <f t="shared" si="2"/>
        <v>0</v>
      </c>
      <c r="D24" s="226">
        <f t="shared" si="2"/>
        <v>0</v>
      </c>
      <c r="E24" s="226">
        <f t="shared" si="2"/>
        <v>0</v>
      </c>
      <c r="F24" s="226">
        <f t="shared" si="2"/>
        <v>0</v>
      </c>
      <c r="G24" s="226">
        <f t="shared" ref="G24" si="3">SUM(G25:G38)</f>
        <v>0</v>
      </c>
    </row>
    <row r="25" spans="1:7" ht="15" customHeight="1" x14ac:dyDescent="0.3">
      <c r="A25" s="33" t="s">
        <v>283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</row>
    <row r="26" spans="1:7" ht="15" customHeight="1" x14ac:dyDescent="0.3">
      <c r="A26" s="33" t="s">
        <v>126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</row>
    <row r="27" spans="1:7" ht="15" customHeight="1" x14ac:dyDescent="0.3">
      <c r="A27" s="33" t="s">
        <v>127</v>
      </c>
      <c r="B27" s="227">
        <v>0</v>
      </c>
      <c r="C27" s="227">
        <v>0</v>
      </c>
      <c r="D27" s="227">
        <v>0</v>
      </c>
      <c r="E27" s="227">
        <v>0</v>
      </c>
      <c r="F27" s="227">
        <v>0</v>
      </c>
      <c r="G27" s="227">
        <v>0</v>
      </c>
    </row>
    <row r="28" spans="1:7" ht="15" customHeight="1" x14ac:dyDescent="0.3">
      <c r="A28" s="33" t="s">
        <v>128</v>
      </c>
      <c r="B28" s="227">
        <v>0</v>
      </c>
      <c r="C28" s="227">
        <v>0</v>
      </c>
      <c r="D28" s="227">
        <v>0</v>
      </c>
      <c r="E28" s="227">
        <v>0</v>
      </c>
      <c r="F28" s="227">
        <v>0</v>
      </c>
      <c r="G28" s="227">
        <v>0</v>
      </c>
    </row>
    <row r="29" spans="1:7" ht="15" customHeight="1" x14ac:dyDescent="0.3">
      <c r="A29" s="33" t="s">
        <v>129</v>
      </c>
      <c r="B29" s="227">
        <v>0</v>
      </c>
      <c r="C29" s="227">
        <v>0</v>
      </c>
      <c r="D29" s="227">
        <v>0</v>
      </c>
      <c r="E29" s="227">
        <v>0</v>
      </c>
      <c r="F29" s="227">
        <v>0</v>
      </c>
      <c r="G29" s="227">
        <v>0</v>
      </c>
    </row>
    <row r="30" spans="1:7" ht="15" customHeight="1" x14ac:dyDescent="0.3">
      <c r="A30" s="33" t="s">
        <v>130</v>
      </c>
      <c r="B30" s="227">
        <v>0</v>
      </c>
      <c r="C30" s="227">
        <v>0</v>
      </c>
      <c r="D30" s="227">
        <v>0</v>
      </c>
      <c r="E30" s="227">
        <v>0</v>
      </c>
      <c r="F30" s="227">
        <v>0</v>
      </c>
      <c r="G30" s="227">
        <v>0</v>
      </c>
    </row>
    <row r="31" spans="1:7" ht="15" customHeight="1" x14ac:dyDescent="0.3">
      <c r="A31" s="33" t="s">
        <v>131</v>
      </c>
      <c r="B31" s="227">
        <v>0</v>
      </c>
      <c r="C31" s="227">
        <v>0</v>
      </c>
      <c r="D31" s="227">
        <v>0</v>
      </c>
      <c r="E31" s="227">
        <v>0</v>
      </c>
      <c r="F31" s="227">
        <v>0</v>
      </c>
      <c r="G31" s="227">
        <v>0</v>
      </c>
    </row>
    <row r="32" spans="1:7" ht="15" customHeight="1" x14ac:dyDescent="0.3">
      <c r="A32" s="33" t="s">
        <v>132</v>
      </c>
      <c r="B32" s="227">
        <v>0</v>
      </c>
      <c r="C32" s="227">
        <v>0</v>
      </c>
      <c r="D32" s="227">
        <v>0</v>
      </c>
      <c r="E32" s="227">
        <v>0</v>
      </c>
      <c r="F32" s="227">
        <v>0</v>
      </c>
      <c r="G32" s="227">
        <v>0</v>
      </c>
    </row>
    <row r="33" spans="1:7" ht="15" customHeight="1" x14ac:dyDescent="0.3">
      <c r="A33" s="33" t="s">
        <v>133</v>
      </c>
      <c r="B33" s="227">
        <v>0</v>
      </c>
      <c r="C33" s="227">
        <v>0</v>
      </c>
      <c r="D33" s="227">
        <v>0</v>
      </c>
      <c r="E33" s="227">
        <v>0</v>
      </c>
      <c r="F33" s="227">
        <v>0</v>
      </c>
      <c r="G33" s="227">
        <v>0</v>
      </c>
    </row>
    <row r="34" spans="1:7" ht="15" customHeight="1" x14ac:dyDescent="0.3">
      <c r="A34" s="33" t="s">
        <v>134</v>
      </c>
      <c r="B34" s="227">
        <v>0</v>
      </c>
      <c r="C34" s="227">
        <v>0</v>
      </c>
      <c r="D34" s="227">
        <v>0</v>
      </c>
      <c r="E34" s="227">
        <v>0</v>
      </c>
      <c r="F34" s="227">
        <v>0</v>
      </c>
      <c r="G34" s="227">
        <v>0</v>
      </c>
    </row>
    <row r="35" spans="1:7" ht="15" customHeight="1" x14ac:dyDescent="0.3">
      <c r="A35" s="33" t="s">
        <v>135</v>
      </c>
      <c r="B35" s="227">
        <v>0</v>
      </c>
      <c r="C35" s="227">
        <v>0</v>
      </c>
      <c r="D35" s="227">
        <v>0</v>
      </c>
      <c r="E35" s="227">
        <v>0</v>
      </c>
      <c r="F35" s="227">
        <v>0</v>
      </c>
      <c r="G35" s="227">
        <v>0</v>
      </c>
    </row>
    <row r="36" spans="1:7" ht="15" customHeight="1" x14ac:dyDescent="0.3">
      <c r="A36" s="33" t="s">
        <v>136</v>
      </c>
      <c r="B36" s="227">
        <v>0</v>
      </c>
      <c r="C36" s="227">
        <v>0</v>
      </c>
      <c r="D36" s="227">
        <v>0</v>
      </c>
      <c r="E36" s="227">
        <v>0</v>
      </c>
      <c r="F36" s="227">
        <v>0</v>
      </c>
      <c r="G36" s="227">
        <v>0</v>
      </c>
    </row>
    <row r="37" spans="1:7" ht="15" customHeight="1" x14ac:dyDescent="0.3">
      <c r="A37" s="33" t="s">
        <v>284</v>
      </c>
      <c r="B37" s="227">
        <v>0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</row>
    <row r="38" spans="1:7" ht="15" customHeight="1" x14ac:dyDescent="0.3">
      <c r="A38" s="33" t="s">
        <v>285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</row>
    <row r="39" spans="1:7" ht="9.75" customHeight="1" x14ac:dyDescent="0.3">
      <c r="A39" s="147"/>
      <c r="B39" s="35"/>
      <c r="C39" s="35"/>
      <c r="D39" s="35"/>
      <c r="E39" s="35"/>
      <c r="F39" s="35"/>
      <c r="G39" s="452"/>
    </row>
    <row r="40" spans="1:7" ht="14.25" customHeight="1" x14ac:dyDescent="0.3">
      <c r="A40" s="225" t="s">
        <v>276</v>
      </c>
      <c r="B40" s="226">
        <f t="shared" ref="B40:F40" si="4">SUM(B41:B54)</f>
        <v>0</v>
      </c>
      <c r="C40" s="226">
        <f t="shared" si="4"/>
        <v>0</v>
      </c>
      <c r="D40" s="226">
        <f t="shared" si="4"/>
        <v>0</v>
      </c>
      <c r="E40" s="226">
        <f t="shared" si="4"/>
        <v>0</v>
      </c>
      <c r="F40" s="226">
        <f t="shared" si="4"/>
        <v>0</v>
      </c>
      <c r="G40" s="226">
        <f t="shared" ref="G40" si="5">SUM(G41:G54)</f>
        <v>0</v>
      </c>
    </row>
    <row r="41" spans="1:7" ht="15" customHeight="1" x14ac:dyDescent="0.3">
      <c r="A41" s="33" t="s">
        <v>283</v>
      </c>
      <c r="B41" s="227">
        <v>0</v>
      </c>
      <c r="C41" s="227">
        <v>0</v>
      </c>
      <c r="D41" s="227">
        <v>0</v>
      </c>
      <c r="E41" s="227">
        <v>0</v>
      </c>
      <c r="F41" s="227">
        <v>0</v>
      </c>
      <c r="G41" s="227">
        <v>0</v>
      </c>
    </row>
    <row r="42" spans="1:7" ht="15" customHeight="1" x14ac:dyDescent="0.3">
      <c r="A42" s="33" t="s">
        <v>126</v>
      </c>
      <c r="B42" s="227">
        <v>0</v>
      </c>
      <c r="C42" s="227">
        <v>0</v>
      </c>
      <c r="D42" s="227">
        <v>0</v>
      </c>
      <c r="E42" s="227">
        <v>0</v>
      </c>
      <c r="F42" s="227">
        <v>0</v>
      </c>
      <c r="G42" s="227">
        <v>0</v>
      </c>
    </row>
    <row r="43" spans="1:7" ht="15" customHeight="1" x14ac:dyDescent="0.3">
      <c r="A43" s="33" t="s">
        <v>127</v>
      </c>
      <c r="B43" s="227">
        <v>0</v>
      </c>
      <c r="C43" s="227">
        <v>0</v>
      </c>
      <c r="D43" s="227">
        <v>0</v>
      </c>
      <c r="E43" s="227">
        <v>0</v>
      </c>
      <c r="F43" s="227">
        <v>0</v>
      </c>
      <c r="G43" s="227">
        <v>0</v>
      </c>
    </row>
    <row r="44" spans="1:7" ht="15" customHeight="1" x14ac:dyDescent="0.3">
      <c r="A44" s="33" t="s">
        <v>128</v>
      </c>
      <c r="B44" s="227">
        <v>0</v>
      </c>
      <c r="C44" s="227">
        <v>0</v>
      </c>
      <c r="D44" s="227">
        <v>0</v>
      </c>
      <c r="E44" s="227">
        <v>0</v>
      </c>
      <c r="F44" s="227">
        <v>0</v>
      </c>
      <c r="G44" s="227">
        <v>0</v>
      </c>
    </row>
    <row r="45" spans="1:7" ht="15" customHeight="1" x14ac:dyDescent="0.3">
      <c r="A45" s="33" t="s">
        <v>129</v>
      </c>
      <c r="B45" s="227">
        <v>0</v>
      </c>
      <c r="C45" s="227">
        <v>0</v>
      </c>
      <c r="D45" s="227">
        <v>0</v>
      </c>
      <c r="E45" s="227">
        <v>0</v>
      </c>
      <c r="F45" s="227">
        <v>0</v>
      </c>
      <c r="G45" s="227">
        <v>0</v>
      </c>
    </row>
    <row r="46" spans="1:7" ht="15" customHeight="1" x14ac:dyDescent="0.3">
      <c r="A46" s="33" t="s">
        <v>130</v>
      </c>
      <c r="B46" s="227">
        <v>0</v>
      </c>
      <c r="C46" s="227">
        <v>0</v>
      </c>
      <c r="D46" s="227">
        <v>0</v>
      </c>
      <c r="E46" s="227">
        <v>0</v>
      </c>
      <c r="F46" s="227">
        <v>0</v>
      </c>
      <c r="G46" s="227">
        <v>0</v>
      </c>
    </row>
    <row r="47" spans="1:7" ht="15" customHeight="1" x14ac:dyDescent="0.3">
      <c r="A47" s="33" t="s">
        <v>131</v>
      </c>
      <c r="B47" s="227">
        <v>0</v>
      </c>
      <c r="C47" s="227">
        <v>0</v>
      </c>
      <c r="D47" s="227">
        <v>0</v>
      </c>
      <c r="E47" s="227">
        <v>0</v>
      </c>
      <c r="F47" s="227">
        <v>0</v>
      </c>
      <c r="G47" s="227">
        <v>0</v>
      </c>
    </row>
    <row r="48" spans="1:7" ht="15" customHeight="1" x14ac:dyDescent="0.3">
      <c r="A48" s="33" t="s">
        <v>132</v>
      </c>
      <c r="B48" s="227">
        <v>0</v>
      </c>
      <c r="C48" s="227">
        <v>0</v>
      </c>
      <c r="D48" s="227">
        <v>0</v>
      </c>
      <c r="E48" s="227">
        <v>0</v>
      </c>
      <c r="F48" s="227">
        <v>0</v>
      </c>
      <c r="G48" s="227">
        <v>0</v>
      </c>
    </row>
    <row r="49" spans="1:7" ht="15" customHeight="1" x14ac:dyDescent="0.3">
      <c r="A49" s="33" t="s">
        <v>133</v>
      </c>
      <c r="B49" s="227">
        <v>0</v>
      </c>
      <c r="C49" s="227">
        <v>0</v>
      </c>
      <c r="D49" s="227">
        <v>0</v>
      </c>
      <c r="E49" s="227">
        <v>0</v>
      </c>
      <c r="F49" s="227">
        <v>0</v>
      </c>
      <c r="G49" s="227">
        <v>0</v>
      </c>
    </row>
    <row r="50" spans="1:7" ht="15" customHeight="1" x14ac:dyDescent="0.3">
      <c r="A50" s="33" t="s">
        <v>134</v>
      </c>
      <c r="B50" s="227">
        <v>0</v>
      </c>
      <c r="C50" s="227">
        <v>0</v>
      </c>
      <c r="D50" s="227">
        <v>0</v>
      </c>
      <c r="E50" s="227">
        <v>0</v>
      </c>
      <c r="F50" s="227">
        <v>0</v>
      </c>
      <c r="G50" s="227">
        <v>0</v>
      </c>
    </row>
    <row r="51" spans="1:7" ht="15" customHeight="1" x14ac:dyDescent="0.3">
      <c r="A51" s="33" t="s">
        <v>135</v>
      </c>
      <c r="B51" s="227">
        <v>0</v>
      </c>
      <c r="C51" s="227">
        <v>0</v>
      </c>
      <c r="D51" s="227">
        <v>0</v>
      </c>
      <c r="E51" s="227">
        <v>0</v>
      </c>
      <c r="F51" s="227">
        <v>0</v>
      </c>
      <c r="G51" s="227">
        <v>0</v>
      </c>
    </row>
    <row r="52" spans="1:7" ht="15" customHeight="1" x14ac:dyDescent="0.3">
      <c r="A52" s="33" t="s">
        <v>136</v>
      </c>
      <c r="B52" s="227">
        <v>0</v>
      </c>
      <c r="C52" s="227">
        <v>0</v>
      </c>
      <c r="D52" s="227">
        <v>0</v>
      </c>
      <c r="E52" s="227">
        <v>0</v>
      </c>
      <c r="F52" s="227">
        <v>0</v>
      </c>
      <c r="G52" s="227">
        <v>0</v>
      </c>
    </row>
    <row r="53" spans="1:7" ht="15" customHeight="1" x14ac:dyDescent="0.3">
      <c r="A53" s="33" t="s">
        <v>284</v>
      </c>
      <c r="B53" s="227">
        <v>0</v>
      </c>
      <c r="C53" s="227">
        <v>0</v>
      </c>
      <c r="D53" s="227">
        <v>0</v>
      </c>
      <c r="E53" s="227">
        <v>0</v>
      </c>
      <c r="F53" s="227">
        <v>0</v>
      </c>
      <c r="G53" s="227">
        <v>0</v>
      </c>
    </row>
    <row r="54" spans="1:7" ht="15" customHeight="1" x14ac:dyDescent="0.3">
      <c r="A54" s="33" t="s">
        <v>285</v>
      </c>
      <c r="B54" s="227">
        <v>0</v>
      </c>
      <c r="C54" s="227">
        <v>0</v>
      </c>
      <c r="D54" s="227">
        <v>0</v>
      </c>
      <c r="E54" s="227">
        <v>0</v>
      </c>
      <c r="F54" s="227">
        <v>0</v>
      </c>
      <c r="G54" s="227">
        <v>0</v>
      </c>
    </row>
    <row r="55" spans="1:7" ht="3.75" customHeight="1" x14ac:dyDescent="0.3"/>
    <row r="56" spans="1:7" ht="3.75" customHeight="1" x14ac:dyDescent="0.3">
      <c r="A56" s="243"/>
      <c r="B56" s="244"/>
      <c r="C56" s="244"/>
      <c r="D56" s="244"/>
      <c r="E56" s="244"/>
      <c r="F56" s="244"/>
      <c r="G56" s="244"/>
    </row>
    <row r="57" spans="1:7" ht="14.25" customHeight="1" x14ac:dyDescent="0.3">
      <c r="A57" s="225" t="s">
        <v>34</v>
      </c>
      <c r="B57" s="226">
        <f t="shared" ref="B57:F57" si="6">SUM(B58:B71)</f>
        <v>19</v>
      </c>
      <c r="C57" s="226">
        <f t="shared" si="6"/>
        <v>16</v>
      </c>
      <c r="D57" s="226">
        <f t="shared" si="6"/>
        <v>14</v>
      </c>
      <c r="E57" s="226">
        <f t="shared" si="6"/>
        <v>25</v>
      </c>
      <c r="F57" s="226">
        <f t="shared" si="6"/>
        <v>22</v>
      </c>
      <c r="G57" s="226">
        <f t="shared" ref="G57" si="7">SUM(G58:G71)</f>
        <v>23</v>
      </c>
    </row>
    <row r="58" spans="1:7" ht="15" customHeight="1" x14ac:dyDescent="0.3">
      <c r="A58" s="33" t="s">
        <v>283</v>
      </c>
      <c r="B58" s="227">
        <f t="shared" ref="B58:E58" si="8">SUM(B41,B25,B9)</f>
        <v>0</v>
      </c>
      <c r="C58" s="227">
        <f t="shared" si="8"/>
        <v>0</v>
      </c>
      <c r="D58" s="227">
        <f t="shared" si="8"/>
        <v>0</v>
      </c>
      <c r="E58" s="227">
        <f t="shared" si="8"/>
        <v>0</v>
      </c>
      <c r="F58" s="227">
        <f t="shared" ref="F58:G71" si="9">SUM(F9+F25+F41)</f>
        <v>0</v>
      </c>
      <c r="G58" s="227">
        <f t="shared" si="9"/>
        <v>0</v>
      </c>
    </row>
    <row r="59" spans="1:7" ht="15" customHeight="1" x14ac:dyDescent="0.3">
      <c r="A59" s="33" t="s">
        <v>126</v>
      </c>
      <c r="B59" s="227">
        <f t="shared" ref="B59:E59" si="10">SUM(B42,B26,B10)</f>
        <v>0</v>
      </c>
      <c r="C59" s="227">
        <f t="shared" si="10"/>
        <v>0</v>
      </c>
      <c r="D59" s="227">
        <f t="shared" si="10"/>
        <v>0</v>
      </c>
      <c r="E59" s="227">
        <f t="shared" si="10"/>
        <v>0</v>
      </c>
      <c r="F59" s="227">
        <f t="shared" si="9"/>
        <v>0</v>
      </c>
      <c r="G59" s="227">
        <f t="shared" si="9"/>
        <v>0</v>
      </c>
    </row>
    <row r="60" spans="1:7" ht="15" customHeight="1" x14ac:dyDescent="0.3">
      <c r="A60" s="33" t="s">
        <v>127</v>
      </c>
      <c r="B60" s="227">
        <f t="shared" ref="B60:E60" si="11">SUM(B43,B27,B11)</f>
        <v>0</v>
      </c>
      <c r="C60" s="227">
        <f t="shared" si="11"/>
        <v>0</v>
      </c>
      <c r="D60" s="227">
        <f t="shared" si="11"/>
        <v>0</v>
      </c>
      <c r="E60" s="227">
        <f t="shared" si="11"/>
        <v>0</v>
      </c>
      <c r="F60" s="227">
        <f t="shared" si="9"/>
        <v>0</v>
      </c>
      <c r="G60" s="227">
        <f t="shared" si="9"/>
        <v>1</v>
      </c>
    </row>
    <row r="61" spans="1:7" ht="15" customHeight="1" x14ac:dyDescent="0.3">
      <c r="A61" s="33" t="s">
        <v>128</v>
      </c>
      <c r="B61" s="227">
        <f t="shared" ref="B61:E61" si="12">SUM(B44,B28,B12)</f>
        <v>0</v>
      </c>
      <c r="C61" s="227">
        <f t="shared" si="12"/>
        <v>0</v>
      </c>
      <c r="D61" s="227">
        <f t="shared" si="12"/>
        <v>0</v>
      </c>
      <c r="E61" s="227">
        <f t="shared" si="12"/>
        <v>1</v>
      </c>
      <c r="F61" s="227">
        <f t="shared" si="9"/>
        <v>0</v>
      </c>
      <c r="G61" s="227">
        <f t="shared" si="9"/>
        <v>1</v>
      </c>
    </row>
    <row r="62" spans="1:7" ht="15" customHeight="1" x14ac:dyDescent="0.3">
      <c r="A62" s="33" t="s">
        <v>129</v>
      </c>
      <c r="B62" s="227">
        <f t="shared" ref="B62:E62" si="13">SUM(B45,B29,B13)</f>
        <v>1</v>
      </c>
      <c r="C62" s="227">
        <f t="shared" si="13"/>
        <v>2</v>
      </c>
      <c r="D62" s="227">
        <f t="shared" si="13"/>
        <v>1</v>
      </c>
      <c r="E62" s="227">
        <f t="shared" si="13"/>
        <v>1</v>
      </c>
      <c r="F62" s="227">
        <f t="shared" si="9"/>
        <v>2</v>
      </c>
      <c r="G62" s="227">
        <f t="shared" si="9"/>
        <v>3</v>
      </c>
    </row>
    <row r="63" spans="1:7" ht="15" customHeight="1" x14ac:dyDescent="0.3">
      <c r="A63" s="33" t="s">
        <v>130</v>
      </c>
      <c r="B63" s="227">
        <f t="shared" ref="B63:E63" si="14">SUM(B46,B30,B14)</f>
        <v>3</v>
      </c>
      <c r="C63" s="227">
        <f t="shared" si="14"/>
        <v>4</v>
      </c>
      <c r="D63" s="227">
        <f t="shared" si="14"/>
        <v>1</v>
      </c>
      <c r="E63" s="227">
        <f t="shared" si="14"/>
        <v>3</v>
      </c>
      <c r="F63" s="227">
        <f t="shared" si="9"/>
        <v>4</v>
      </c>
      <c r="G63" s="227">
        <f t="shared" si="9"/>
        <v>1</v>
      </c>
    </row>
    <row r="64" spans="1:7" ht="15" customHeight="1" x14ac:dyDescent="0.3">
      <c r="A64" s="33" t="s">
        <v>131</v>
      </c>
      <c r="B64" s="227">
        <f t="shared" ref="B64:E64" si="15">SUM(B47,B31,B15)</f>
        <v>4</v>
      </c>
      <c r="C64" s="227">
        <f t="shared" si="15"/>
        <v>2</v>
      </c>
      <c r="D64" s="227">
        <f t="shared" si="15"/>
        <v>4</v>
      </c>
      <c r="E64" s="227">
        <f t="shared" si="15"/>
        <v>3</v>
      </c>
      <c r="F64" s="227">
        <f t="shared" si="9"/>
        <v>4</v>
      </c>
      <c r="G64" s="227">
        <f t="shared" si="9"/>
        <v>1</v>
      </c>
    </row>
    <row r="65" spans="1:7" ht="15" customHeight="1" x14ac:dyDescent="0.3">
      <c r="A65" s="33" t="s">
        <v>132</v>
      </c>
      <c r="B65" s="227">
        <f t="shared" ref="B65:E65" si="16">SUM(B48,B32,B16)</f>
        <v>0</v>
      </c>
      <c r="C65" s="227">
        <f t="shared" si="16"/>
        <v>3</v>
      </c>
      <c r="D65" s="227">
        <f t="shared" si="16"/>
        <v>3</v>
      </c>
      <c r="E65" s="227">
        <f t="shared" si="16"/>
        <v>2</v>
      </c>
      <c r="F65" s="227">
        <f t="shared" si="9"/>
        <v>0</v>
      </c>
      <c r="G65" s="227">
        <f t="shared" si="9"/>
        <v>2</v>
      </c>
    </row>
    <row r="66" spans="1:7" ht="15" customHeight="1" x14ac:dyDescent="0.3">
      <c r="A66" s="33" t="s">
        <v>133</v>
      </c>
      <c r="B66" s="227">
        <f t="shared" ref="B66:E66" si="17">SUM(B49,B33,B17)</f>
        <v>3</v>
      </c>
      <c r="C66" s="227">
        <f t="shared" si="17"/>
        <v>0</v>
      </c>
      <c r="D66" s="227">
        <f t="shared" si="17"/>
        <v>2</v>
      </c>
      <c r="E66" s="227">
        <f t="shared" si="17"/>
        <v>2</v>
      </c>
      <c r="F66" s="227">
        <f t="shared" si="9"/>
        <v>2</v>
      </c>
      <c r="G66" s="227">
        <f t="shared" si="9"/>
        <v>5</v>
      </c>
    </row>
    <row r="67" spans="1:7" ht="15" customHeight="1" x14ac:dyDescent="0.3">
      <c r="A67" s="33" t="s">
        <v>134</v>
      </c>
      <c r="B67" s="227">
        <f t="shared" ref="B67:E67" si="18">SUM(B50,B34,B18)</f>
        <v>4</v>
      </c>
      <c r="C67" s="227">
        <f t="shared" si="18"/>
        <v>1</v>
      </c>
      <c r="D67" s="227">
        <f t="shared" si="18"/>
        <v>2</v>
      </c>
      <c r="E67" s="227">
        <f t="shared" si="18"/>
        <v>4</v>
      </c>
      <c r="F67" s="227">
        <f t="shared" si="9"/>
        <v>3</v>
      </c>
      <c r="G67" s="227">
        <f t="shared" si="9"/>
        <v>2</v>
      </c>
    </row>
    <row r="68" spans="1:7" ht="15" customHeight="1" x14ac:dyDescent="0.3">
      <c r="A68" s="33" t="s">
        <v>135</v>
      </c>
      <c r="B68" s="227">
        <f t="shared" ref="B68:E68" si="19">SUM(B51,B35,B19)</f>
        <v>3</v>
      </c>
      <c r="C68" s="227">
        <f t="shared" si="19"/>
        <v>2</v>
      </c>
      <c r="D68" s="227">
        <f t="shared" si="19"/>
        <v>1</v>
      </c>
      <c r="E68" s="227">
        <f t="shared" si="19"/>
        <v>6</v>
      </c>
      <c r="F68" s="227">
        <f t="shared" si="9"/>
        <v>2</v>
      </c>
      <c r="G68" s="227">
        <f t="shared" si="9"/>
        <v>2</v>
      </c>
    </row>
    <row r="69" spans="1:7" ht="15" customHeight="1" x14ac:dyDescent="0.3">
      <c r="A69" s="33" t="s">
        <v>136</v>
      </c>
      <c r="B69" s="227">
        <f t="shared" ref="B69:E69" si="20">SUM(B52,B36,B20)</f>
        <v>1</v>
      </c>
      <c r="C69" s="227">
        <f t="shared" si="20"/>
        <v>0</v>
      </c>
      <c r="D69" s="227">
        <f t="shared" si="20"/>
        <v>0</v>
      </c>
      <c r="E69" s="227">
        <f t="shared" si="20"/>
        <v>0</v>
      </c>
      <c r="F69" s="227">
        <f t="shared" si="9"/>
        <v>3</v>
      </c>
      <c r="G69" s="227">
        <f t="shared" si="9"/>
        <v>3</v>
      </c>
    </row>
    <row r="70" spans="1:7" ht="15" customHeight="1" x14ac:dyDescent="0.3">
      <c r="A70" s="33" t="s">
        <v>284</v>
      </c>
      <c r="B70" s="227">
        <f t="shared" ref="B70:E70" si="21">SUM(B53,B37,B21)</f>
        <v>0</v>
      </c>
      <c r="C70" s="227">
        <f t="shared" si="21"/>
        <v>2</v>
      </c>
      <c r="D70" s="227">
        <f t="shared" si="21"/>
        <v>0</v>
      </c>
      <c r="E70" s="227">
        <f t="shared" si="21"/>
        <v>3</v>
      </c>
      <c r="F70" s="227">
        <f t="shared" si="9"/>
        <v>2</v>
      </c>
      <c r="G70" s="227">
        <f t="shared" si="9"/>
        <v>2</v>
      </c>
    </row>
    <row r="71" spans="1:7" ht="15" customHeight="1" x14ac:dyDescent="0.3">
      <c r="A71" s="33" t="s">
        <v>285</v>
      </c>
      <c r="B71" s="227">
        <f t="shared" ref="B71:E71" si="22">SUM(B54,B38,B22)</f>
        <v>0</v>
      </c>
      <c r="C71" s="227">
        <f t="shared" si="22"/>
        <v>0</v>
      </c>
      <c r="D71" s="227">
        <f t="shared" si="22"/>
        <v>0</v>
      </c>
      <c r="E71" s="227">
        <f t="shared" si="22"/>
        <v>0</v>
      </c>
      <c r="F71" s="227">
        <f t="shared" si="9"/>
        <v>0</v>
      </c>
      <c r="G71" s="227">
        <f t="shared" si="9"/>
        <v>0</v>
      </c>
    </row>
    <row r="72" spans="1:7" ht="3.75" customHeight="1" x14ac:dyDescent="0.3">
      <c r="A72" s="115"/>
      <c r="B72" s="245"/>
      <c r="C72" s="245"/>
      <c r="D72" s="245"/>
      <c r="E72" s="245"/>
      <c r="F72" s="245"/>
      <c r="G72" s="245"/>
    </row>
    <row r="73" spans="1:7" ht="10.5" customHeight="1" x14ac:dyDescent="0.3"/>
    <row r="74" spans="1:7" ht="15.75" customHeight="1" x14ac:dyDescent="0.3">
      <c r="F74" s="234"/>
      <c r="G74" s="234" t="s">
        <v>277</v>
      </c>
    </row>
    <row r="75" spans="1:7" ht="15.75" customHeight="1" x14ac:dyDescent="0.3">
      <c r="F75" s="235"/>
      <c r="G75" s="235" t="s">
        <v>278</v>
      </c>
    </row>
    <row r="76" spans="1:7" ht="21" customHeight="1" x14ac:dyDescent="0.3"/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67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7" tint="0.79998168889431442"/>
  </sheetPr>
  <dimension ref="A1:G76"/>
  <sheetViews>
    <sheetView view="pageBreakPreview" zoomScale="90" zoomScaleSheetLayoutView="90" workbookViewId="0"/>
  </sheetViews>
  <sheetFormatPr defaultColWidth="9.109375" defaultRowHeight="15.6" x14ac:dyDescent="0.3"/>
  <cols>
    <col min="1" max="1" width="43.33203125" style="91" customWidth="1"/>
    <col min="2" max="7" width="12.33203125" style="100" customWidth="1"/>
    <col min="8" max="256" width="9.109375" style="91"/>
    <col min="257" max="257" width="43.33203125" style="91" customWidth="1"/>
    <col min="258" max="263" width="12.33203125" style="91" customWidth="1"/>
    <col min="264" max="512" width="9.109375" style="91"/>
    <col min="513" max="513" width="43.33203125" style="91" customWidth="1"/>
    <col min="514" max="519" width="12.33203125" style="91" customWidth="1"/>
    <col min="520" max="768" width="9.109375" style="91"/>
    <col min="769" max="769" width="43.33203125" style="91" customWidth="1"/>
    <col min="770" max="775" width="12.33203125" style="91" customWidth="1"/>
    <col min="776" max="1024" width="9.109375" style="91"/>
    <col min="1025" max="1025" width="43.33203125" style="91" customWidth="1"/>
    <col min="1026" max="1031" width="12.33203125" style="91" customWidth="1"/>
    <col min="1032" max="1280" width="9.109375" style="91"/>
    <col min="1281" max="1281" width="43.33203125" style="91" customWidth="1"/>
    <col min="1282" max="1287" width="12.33203125" style="91" customWidth="1"/>
    <col min="1288" max="1536" width="9.109375" style="91"/>
    <col min="1537" max="1537" width="43.33203125" style="91" customWidth="1"/>
    <col min="1538" max="1543" width="12.33203125" style="91" customWidth="1"/>
    <col min="1544" max="1792" width="9.109375" style="91"/>
    <col min="1793" max="1793" width="43.33203125" style="91" customWidth="1"/>
    <col min="1794" max="1799" width="12.33203125" style="91" customWidth="1"/>
    <col min="1800" max="2048" width="9.109375" style="91"/>
    <col min="2049" max="2049" width="43.33203125" style="91" customWidth="1"/>
    <col min="2050" max="2055" width="12.33203125" style="91" customWidth="1"/>
    <col min="2056" max="2304" width="9.109375" style="91"/>
    <col min="2305" max="2305" width="43.33203125" style="91" customWidth="1"/>
    <col min="2306" max="2311" width="12.33203125" style="91" customWidth="1"/>
    <col min="2312" max="2560" width="9.109375" style="91"/>
    <col min="2561" max="2561" width="43.33203125" style="91" customWidth="1"/>
    <col min="2562" max="2567" width="12.33203125" style="91" customWidth="1"/>
    <col min="2568" max="2816" width="9.109375" style="91"/>
    <col min="2817" max="2817" width="43.33203125" style="91" customWidth="1"/>
    <col min="2818" max="2823" width="12.33203125" style="91" customWidth="1"/>
    <col min="2824" max="3072" width="9.109375" style="91"/>
    <col min="3073" max="3073" width="43.33203125" style="91" customWidth="1"/>
    <col min="3074" max="3079" width="12.33203125" style="91" customWidth="1"/>
    <col min="3080" max="3328" width="9.109375" style="91"/>
    <col min="3329" max="3329" width="43.33203125" style="91" customWidth="1"/>
    <col min="3330" max="3335" width="12.33203125" style="91" customWidth="1"/>
    <col min="3336" max="3584" width="9.109375" style="91"/>
    <col min="3585" max="3585" width="43.33203125" style="91" customWidth="1"/>
    <col min="3586" max="3591" width="12.33203125" style="91" customWidth="1"/>
    <col min="3592" max="3840" width="9.109375" style="91"/>
    <col min="3841" max="3841" width="43.33203125" style="91" customWidth="1"/>
    <col min="3842" max="3847" width="12.33203125" style="91" customWidth="1"/>
    <col min="3848" max="4096" width="9.109375" style="91"/>
    <col min="4097" max="4097" width="43.33203125" style="91" customWidth="1"/>
    <col min="4098" max="4103" width="12.33203125" style="91" customWidth="1"/>
    <col min="4104" max="4352" width="9.109375" style="91"/>
    <col min="4353" max="4353" width="43.33203125" style="91" customWidth="1"/>
    <col min="4354" max="4359" width="12.33203125" style="91" customWidth="1"/>
    <col min="4360" max="4608" width="9.109375" style="91"/>
    <col min="4609" max="4609" width="43.33203125" style="91" customWidth="1"/>
    <col min="4610" max="4615" width="12.33203125" style="91" customWidth="1"/>
    <col min="4616" max="4864" width="9.109375" style="91"/>
    <col min="4865" max="4865" width="43.33203125" style="91" customWidth="1"/>
    <col min="4866" max="4871" width="12.33203125" style="91" customWidth="1"/>
    <col min="4872" max="5120" width="9.109375" style="91"/>
    <col min="5121" max="5121" width="43.33203125" style="91" customWidth="1"/>
    <col min="5122" max="5127" width="12.33203125" style="91" customWidth="1"/>
    <col min="5128" max="5376" width="9.109375" style="91"/>
    <col min="5377" max="5377" width="43.33203125" style="91" customWidth="1"/>
    <col min="5378" max="5383" width="12.33203125" style="91" customWidth="1"/>
    <col min="5384" max="5632" width="9.109375" style="91"/>
    <col min="5633" max="5633" width="43.33203125" style="91" customWidth="1"/>
    <col min="5634" max="5639" width="12.33203125" style="91" customWidth="1"/>
    <col min="5640" max="5888" width="9.109375" style="91"/>
    <col min="5889" max="5889" width="43.33203125" style="91" customWidth="1"/>
    <col min="5890" max="5895" width="12.33203125" style="91" customWidth="1"/>
    <col min="5896" max="6144" width="9.109375" style="91"/>
    <col min="6145" max="6145" width="43.33203125" style="91" customWidth="1"/>
    <col min="6146" max="6151" width="12.33203125" style="91" customWidth="1"/>
    <col min="6152" max="6400" width="9.109375" style="91"/>
    <col min="6401" max="6401" width="43.33203125" style="91" customWidth="1"/>
    <col min="6402" max="6407" width="12.33203125" style="91" customWidth="1"/>
    <col min="6408" max="6656" width="9.109375" style="91"/>
    <col min="6657" max="6657" width="43.33203125" style="91" customWidth="1"/>
    <col min="6658" max="6663" width="12.33203125" style="91" customWidth="1"/>
    <col min="6664" max="6912" width="9.109375" style="91"/>
    <col min="6913" max="6913" width="43.33203125" style="91" customWidth="1"/>
    <col min="6914" max="6919" width="12.33203125" style="91" customWidth="1"/>
    <col min="6920" max="7168" width="9.109375" style="91"/>
    <col min="7169" max="7169" width="43.33203125" style="91" customWidth="1"/>
    <col min="7170" max="7175" width="12.33203125" style="91" customWidth="1"/>
    <col min="7176" max="7424" width="9.109375" style="91"/>
    <col min="7425" max="7425" width="43.33203125" style="91" customWidth="1"/>
    <col min="7426" max="7431" width="12.33203125" style="91" customWidth="1"/>
    <col min="7432" max="7680" width="9.109375" style="91"/>
    <col min="7681" max="7681" width="43.33203125" style="91" customWidth="1"/>
    <col min="7682" max="7687" width="12.33203125" style="91" customWidth="1"/>
    <col min="7688" max="7936" width="9.109375" style="91"/>
    <col min="7937" max="7937" width="43.33203125" style="91" customWidth="1"/>
    <col min="7938" max="7943" width="12.33203125" style="91" customWidth="1"/>
    <col min="7944" max="8192" width="9.109375" style="91"/>
    <col min="8193" max="8193" width="43.33203125" style="91" customWidth="1"/>
    <col min="8194" max="8199" width="12.33203125" style="91" customWidth="1"/>
    <col min="8200" max="8448" width="9.109375" style="91"/>
    <col min="8449" max="8449" width="43.33203125" style="91" customWidth="1"/>
    <col min="8450" max="8455" width="12.33203125" style="91" customWidth="1"/>
    <col min="8456" max="8704" width="9.109375" style="91"/>
    <col min="8705" max="8705" width="43.33203125" style="91" customWidth="1"/>
    <col min="8706" max="8711" width="12.33203125" style="91" customWidth="1"/>
    <col min="8712" max="8960" width="9.109375" style="91"/>
    <col min="8961" max="8961" width="43.33203125" style="91" customWidth="1"/>
    <col min="8962" max="8967" width="12.33203125" style="91" customWidth="1"/>
    <col min="8968" max="9216" width="9.109375" style="91"/>
    <col min="9217" max="9217" width="43.33203125" style="91" customWidth="1"/>
    <col min="9218" max="9223" width="12.33203125" style="91" customWidth="1"/>
    <col min="9224" max="9472" width="9.109375" style="91"/>
    <col min="9473" max="9473" width="43.33203125" style="91" customWidth="1"/>
    <col min="9474" max="9479" width="12.33203125" style="91" customWidth="1"/>
    <col min="9480" max="9728" width="9.109375" style="91"/>
    <col min="9729" max="9729" width="43.33203125" style="91" customWidth="1"/>
    <col min="9730" max="9735" width="12.33203125" style="91" customWidth="1"/>
    <col min="9736" max="9984" width="9.109375" style="91"/>
    <col min="9985" max="9985" width="43.33203125" style="91" customWidth="1"/>
    <col min="9986" max="9991" width="12.33203125" style="91" customWidth="1"/>
    <col min="9992" max="10240" width="9.109375" style="91"/>
    <col min="10241" max="10241" width="43.33203125" style="91" customWidth="1"/>
    <col min="10242" max="10247" width="12.33203125" style="91" customWidth="1"/>
    <col min="10248" max="10496" width="9.109375" style="91"/>
    <col min="10497" max="10497" width="43.33203125" style="91" customWidth="1"/>
    <col min="10498" max="10503" width="12.33203125" style="91" customWidth="1"/>
    <col min="10504" max="10752" width="9.109375" style="91"/>
    <col min="10753" max="10753" width="43.33203125" style="91" customWidth="1"/>
    <col min="10754" max="10759" width="12.33203125" style="91" customWidth="1"/>
    <col min="10760" max="11008" width="9.109375" style="91"/>
    <col min="11009" max="11009" width="43.33203125" style="91" customWidth="1"/>
    <col min="11010" max="11015" width="12.33203125" style="91" customWidth="1"/>
    <col min="11016" max="11264" width="9.109375" style="91"/>
    <col min="11265" max="11265" width="43.33203125" style="91" customWidth="1"/>
    <col min="11266" max="11271" width="12.33203125" style="91" customWidth="1"/>
    <col min="11272" max="11520" width="9.109375" style="91"/>
    <col min="11521" max="11521" width="43.33203125" style="91" customWidth="1"/>
    <col min="11522" max="11527" width="12.33203125" style="91" customWidth="1"/>
    <col min="11528" max="11776" width="9.109375" style="91"/>
    <col min="11777" max="11777" width="43.33203125" style="91" customWidth="1"/>
    <col min="11778" max="11783" width="12.33203125" style="91" customWidth="1"/>
    <col min="11784" max="12032" width="9.109375" style="91"/>
    <col min="12033" max="12033" width="43.33203125" style="91" customWidth="1"/>
    <col min="12034" max="12039" width="12.33203125" style="91" customWidth="1"/>
    <col min="12040" max="12288" width="9.109375" style="91"/>
    <col min="12289" max="12289" width="43.33203125" style="91" customWidth="1"/>
    <col min="12290" max="12295" width="12.33203125" style="91" customWidth="1"/>
    <col min="12296" max="12544" width="9.109375" style="91"/>
    <col min="12545" max="12545" width="43.33203125" style="91" customWidth="1"/>
    <col min="12546" max="12551" width="12.33203125" style="91" customWidth="1"/>
    <col min="12552" max="12800" width="9.109375" style="91"/>
    <col min="12801" max="12801" width="43.33203125" style="91" customWidth="1"/>
    <col min="12802" max="12807" width="12.33203125" style="91" customWidth="1"/>
    <col min="12808" max="13056" width="9.109375" style="91"/>
    <col min="13057" max="13057" width="43.33203125" style="91" customWidth="1"/>
    <col min="13058" max="13063" width="12.33203125" style="91" customWidth="1"/>
    <col min="13064" max="13312" width="9.109375" style="91"/>
    <col min="13313" max="13313" width="43.33203125" style="91" customWidth="1"/>
    <col min="13314" max="13319" width="12.33203125" style="91" customWidth="1"/>
    <col min="13320" max="13568" width="9.109375" style="91"/>
    <col min="13569" max="13569" width="43.33203125" style="91" customWidth="1"/>
    <col min="13570" max="13575" width="12.33203125" style="91" customWidth="1"/>
    <col min="13576" max="13824" width="9.109375" style="91"/>
    <col min="13825" max="13825" width="43.33203125" style="91" customWidth="1"/>
    <col min="13826" max="13831" width="12.33203125" style="91" customWidth="1"/>
    <col min="13832" max="14080" width="9.109375" style="91"/>
    <col min="14081" max="14081" width="43.33203125" style="91" customWidth="1"/>
    <col min="14082" max="14087" width="12.33203125" style="91" customWidth="1"/>
    <col min="14088" max="14336" width="9.109375" style="91"/>
    <col min="14337" max="14337" width="43.33203125" style="91" customWidth="1"/>
    <col min="14338" max="14343" width="12.33203125" style="91" customWidth="1"/>
    <col min="14344" max="14592" width="9.109375" style="91"/>
    <col min="14593" max="14593" width="43.33203125" style="91" customWidth="1"/>
    <col min="14594" max="14599" width="12.33203125" style="91" customWidth="1"/>
    <col min="14600" max="14848" width="9.109375" style="91"/>
    <col min="14849" max="14849" width="43.33203125" style="91" customWidth="1"/>
    <col min="14850" max="14855" width="12.33203125" style="91" customWidth="1"/>
    <col min="14856" max="15104" width="9.109375" style="91"/>
    <col min="15105" max="15105" width="43.33203125" style="91" customWidth="1"/>
    <col min="15106" max="15111" width="12.33203125" style="91" customWidth="1"/>
    <col min="15112" max="15360" width="9.109375" style="91"/>
    <col min="15361" max="15361" width="43.33203125" style="91" customWidth="1"/>
    <col min="15362" max="15367" width="12.33203125" style="91" customWidth="1"/>
    <col min="15368" max="15616" width="9.109375" style="91"/>
    <col min="15617" max="15617" width="43.33203125" style="91" customWidth="1"/>
    <col min="15618" max="15623" width="12.33203125" style="91" customWidth="1"/>
    <col min="15624" max="15872" width="9.109375" style="91"/>
    <col min="15873" max="15873" width="43.33203125" style="91" customWidth="1"/>
    <col min="15874" max="15879" width="12.33203125" style="91" customWidth="1"/>
    <col min="15880" max="16128" width="9.109375" style="91"/>
    <col min="16129" max="16129" width="43.33203125" style="91" customWidth="1"/>
    <col min="16130" max="16135" width="12.33203125" style="91" customWidth="1"/>
    <col min="16136" max="16384" width="9.109375" style="91"/>
  </cols>
  <sheetData>
    <row r="1" spans="1:7" s="1" customFormat="1" ht="18" customHeight="1" x14ac:dyDescent="0.35">
      <c r="A1" s="219" t="s">
        <v>286</v>
      </c>
      <c r="B1" s="18"/>
      <c r="C1" s="18"/>
      <c r="D1" s="78"/>
      <c r="E1" s="78"/>
      <c r="F1" s="78"/>
      <c r="G1" s="78"/>
    </row>
    <row r="2" spans="1:7" s="1" customFormat="1" ht="18" customHeight="1" x14ac:dyDescent="0.35">
      <c r="A2" s="54" t="s">
        <v>287</v>
      </c>
      <c r="B2" s="18"/>
      <c r="C2" s="18"/>
      <c r="D2" s="21"/>
      <c r="E2" s="21"/>
      <c r="F2" s="21"/>
      <c r="G2" s="21"/>
    </row>
    <row r="3" spans="1:7" s="1" customFormat="1" ht="14.25" customHeight="1" x14ac:dyDescent="0.35">
      <c r="A3" s="20"/>
      <c r="B3" s="18"/>
      <c r="C3" s="18"/>
      <c r="D3" s="21"/>
      <c r="E3" s="21"/>
      <c r="F3" s="21"/>
      <c r="G3" s="21"/>
    </row>
    <row r="4" spans="1:7" ht="14.25" customHeight="1" x14ac:dyDescent="0.35">
      <c r="F4" s="247"/>
      <c r="G4" s="247" t="s">
        <v>293</v>
      </c>
    </row>
    <row r="5" spans="1:7" ht="17.25" customHeight="1" x14ac:dyDescent="0.3">
      <c r="A5" s="193" t="s">
        <v>281</v>
      </c>
      <c r="B5" s="533" t="s">
        <v>107</v>
      </c>
      <c r="C5" s="533"/>
      <c r="D5" s="533"/>
      <c r="E5" s="533"/>
      <c r="F5" s="533"/>
      <c r="G5" s="533"/>
    </row>
    <row r="6" spans="1:7" ht="17.25" customHeight="1" x14ac:dyDescent="0.3">
      <c r="A6" s="194" t="s">
        <v>282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</row>
    <row r="7" spans="1:7" ht="3.75" customHeight="1" x14ac:dyDescent="0.35">
      <c r="A7" s="223"/>
      <c r="B7" s="224"/>
      <c r="C7" s="224"/>
      <c r="D7" s="224"/>
      <c r="E7" s="224"/>
      <c r="F7" s="224"/>
      <c r="G7" s="224"/>
    </row>
    <row r="8" spans="1:7" ht="14.25" customHeight="1" x14ac:dyDescent="0.3">
      <c r="A8" s="225" t="s">
        <v>273</v>
      </c>
      <c r="B8" s="226">
        <f t="shared" ref="B8:F8" si="0">SUM(B9:B22)</f>
        <v>6</v>
      </c>
      <c r="C8" s="226">
        <f t="shared" si="0"/>
        <v>14</v>
      </c>
      <c r="D8" s="226">
        <f t="shared" si="0"/>
        <v>5</v>
      </c>
      <c r="E8" s="226">
        <f t="shared" si="0"/>
        <v>5</v>
      </c>
      <c r="F8" s="226">
        <f t="shared" si="0"/>
        <v>6</v>
      </c>
      <c r="G8" s="226">
        <f t="shared" ref="G8" si="1">SUM(G9:G22)</f>
        <v>3</v>
      </c>
    </row>
    <row r="9" spans="1:7" ht="15" customHeight="1" x14ac:dyDescent="0.3">
      <c r="A9" s="33" t="s">
        <v>283</v>
      </c>
      <c r="B9" s="227">
        <v>0</v>
      </c>
      <c r="C9" s="227">
        <v>0</v>
      </c>
      <c r="D9" s="227">
        <v>0</v>
      </c>
      <c r="E9" s="227">
        <v>0</v>
      </c>
      <c r="F9" s="227">
        <v>0</v>
      </c>
      <c r="G9" s="227">
        <v>0</v>
      </c>
    </row>
    <row r="10" spans="1:7" ht="15" customHeight="1" x14ac:dyDescent="0.3">
      <c r="A10" s="33" t="s">
        <v>126</v>
      </c>
      <c r="B10" s="227">
        <v>0</v>
      </c>
      <c r="C10" s="227">
        <v>0</v>
      </c>
      <c r="D10" s="227">
        <v>0</v>
      </c>
      <c r="E10" s="227">
        <v>0</v>
      </c>
      <c r="F10" s="227">
        <v>1</v>
      </c>
      <c r="G10" s="227">
        <v>0</v>
      </c>
    </row>
    <row r="11" spans="1:7" ht="15" customHeight="1" x14ac:dyDescent="0.3">
      <c r="A11" s="33" t="s">
        <v>127</v>
      </c>
      <c r="B11" s="227">
        <v>1</v>
      </c>
      <c r="C11" s="227">
        <v>5</v>
      </c>
      <c r="D11" s="227">
        <v>0</v>
      </c>
      <c r="E11" s="227">
        <v>1</v>
      </c>
      <c r="F11" s="227">
        <v>0</v>
      </c>
      <c r="G11" s="227">
        <v>0</v>
      </c>
    </row>
    <row r="12" spans="1:7" ht="15" customHeight="1" x14ac:dyDescent="0.3">
      <c r="A12" s="33" t="s">
        <v>128</v>
      </c>
      <c r="B12" s="227">
        <v>1</v>
      </c>
      <c r="C12" s="227">
        <v>3</v>
      </c>
      <c r="D12" s="227">
        <v>2</v>
      </c>
      <c r="E12" s="227">
        <v>1</v>
      </c>
      <c r="F12" s="227">
        <v>1</v>
      </c>
      <c r="G12" s="227">
        <v>0</v>
      </c>
    </row>
    <row r="13" spans="1:7" ht="15" customHeight="1" x14ac:dyDescent="0.3">
      <c r="A13" s="33" t="s">
        <v>129</v>
      </c>
      <c r="B13" s="227">
        <v>1</v>
      </c>
      <c r="C13" s="227">
        <v>3</v>
      </c>
      <c r="D13" s="227">
        <v>2</v>
      </c>
      <c r="E13" s="227">
        <v>1</v>
      </c>
      <c r="F13" s="227">
        <v>1</v>
      </c>
      <c r="G13" s="227">
        <v>0</v>
      </c>
    </row>
    <row r="14" spans="1:7" ht="15" customHeight="1" x14ac:dyDescent="0.3">
      <c r="A14" s="33" t="s">
        <v>130</v>
      </c>
      <c r="B14" s="227">
        <v>1</v>
      </c>
      <c r="C14" s="227">
        <v>0</v>
      </c>
      <c r="D14" s="227">
        <v>0</v>
      </c>
      <c r="E14" s="227">
        <v>2</v>
      </c>
      <c r="F14" s="227">
        <v>1</v>
      </c>
      <c r="G14" s="227">
        <v>0</v>
      </c>
    </row>
    <row r="15" spans="1:7" ht="15" customHeight="1" x14ac:dyDescent="0.3">
      <c r="A15" s="33" t="s">
        <v>131</v>
      </c>
      <c r="B15" s="227">
        <v>0</v>
      </c>
      <c r="C15" s="227">
        <v>0</v>
      </c>
      <c r="D15" s="227">
        <v>1</v>
      </c>
      <c r="E15" s="227">
        <v>0</v>
      </c>
      <c r="F15" s="227">
        <v>0</v>
      </c>
      <c r="G15" s="227">
        <v>1</v>
      </c>
    </row>
    <row r="16" spans="1:7" ht="15" customHeight="1" x14ac:dyDescent="0.3">
      <c r="A16" s="33" t="s">
        <v>132</v>
      </c>
      <c r="B16" s="227">
        <v>0</v>
      </c>
      <c r="C16" s="227">
        <v>1</v>
      </c>
      <c r="D16" s="227">
        <v>0</v>
      </c>
      <c r="E16" s="227">
        <v>0</v>
      </c>
      <c r="F16" s="227">
        <v>0</v>
      </c>
      <c r="G16" s="227">
        <v>0</v>
      </c>
    </row>
    <row r="17" spans="1:7" ht="15" customHeight="1" x14ac:dyDescent="0.3">
      <c r="A17" s="33" t="s">
        <v>133</v>
      </c>
      <c r="B17" s="227">
        <v>0</v>
      </c>
      <c r="C17" s="227">
        <v>1</v>
      </c>
      <c r="D17" s="227">
        <v>0</v>
      </c>
      <c r="E17" s="227">
        <v>0</v>
      </c>
      <c r="F17" s="227">
        <v>1</v>
      </c>
      <c r="G17" s="227">
        <v>0</v>
      </c>
    </row>
    <row r="18" spans="1:7" ht="15" customHeight="1" x14ac:dyDescent="0.3">
      <c r="A18" s="33" t="s">
        <v>134</v>
      </c>
      <c r="B18" s="227">
        <v>0</v>
      </c>
      <c r="C18" s="227">
        <v>0</v>
      </c>
      <c r="D18" s="227">
        <v>0</v>
      </c>
      <c r="E18" s="227">
        <v>0</v>
      </c>
      <c r="F18" s="227">
        <v>0</v>
      </c>
      <c r="G18" s="227">
        <v>0</v>
      </c>
    </row>
    <row r="19" spans="1:7" ht="15" customHeight="1" x14ac:dyDescent="0.3">
      <c r="A19" s="33" t="s">
        <v>135</v>
      </c>
      <c r="B19" s="227">
        <v>0</v>
      </c>
      <c r="C19" s="227">
        <v>0</v>
      </c>
      <c r="D19" s="227">
        <v>0</v>
      </c>
      <c r="E19" s="227">
        <v>0</v>
      </c>
      <c r="F19" s="227">
        <v>0</v>
      </c>
      <c r="G19" s="227">
        <v>0</v>
      </c>
    </row>
    <row r="20" spans="1:7" ht="15" customHeight="1" x14ac:dyDescent="0.3">
      <c r="A20" s="33" t="s">
        <v>136</v>
      </c>
      <c r="B20" s="227">
        <v>0</v>
      </c>
      <c r="C20" s="227">
        <v>0</v>
      </c>
      <c r="D20" s="227">
        <v>0</v>
      </c>
      <c r="E20" s="227">
        <v>0</v>
      </c>
      <c r="F20" s="227">
        <v>0</v>
      </c>
      <c r="G20" s="227">
        <v>0</v>
      </c>
    </row>
    <row r="21" spans="1:7" ht="15" customHeight="1" x14ac:dyDescent="0.3">
      <c r="A21" s="33" t="s">
        <v>284</v>
      </c>
      <c r="B21" s="227">
        <v>0</v>
      </c>
      <c r="C21" s="227">
        <v>0</v>
      </c>
      <c r="D21" s="227">
        <v>0</v>
      </c>
      <c r="E21" s="227">
        <v>0</v>
      </c>
      <c r="F21" s="227">
        <v>0</v>
      </c>
      <c r="G21" s="227">
        <v>0</v>
      </c>
    </row>
    <row r="22" spans="1:7" ht="15" customHeight="1" x14ac:dyDescent="0.3">
      <c r="A22" s="33" t="s">
        <v>285</v>
      </c>
      <c r="B22" s="227">
        <v>2</v>
      </c>
      <c r="C22" s="227">
        <v>1</v>
      </c>
      <c r="D22" s="227">
        <v>0</v>
      </c>
      <c r="E22" s="227">
        <v>0</v>
      </c>
      <c r="F22" s="227">
        <v>1</v>
      </c>
      <c r="G22" s="227">
        <v>2</v>
      </c>
    </row>
    <row r="23" spans="1:7" ht="9.75" customHeight="1" x14ac:dyDescent="0.3">
      <c r="A23" s="33"/>
      <c r="B23" s="227"/>
      <c r="C23" s="227"/>
      <c r="D23" s="227"/>
      <c r="E23" s="227"/>
      <c r="F23" s="227"/>
      <c r="G23" s="227"/>
    </row>
    <row r="24" spans="1:7" ht="14.25" customHeight="1" x14ac:dyDescent="0.3">
      <c r="A24" s="225" t="s">
        <v>275</v>
      </c>
      <c r="B24" s="226">
        <f t="shared" ref="B24:F24" si="2">SUM(B25:B38)</f>
        <v>0</v>
      </c>
      <c r="C24" s="226">
        <f t="shared" si="2"/>
        <v>0</v>
      </c>
      <c r="D24" s="226">
        <f t="shared" si="2"/>
        <v>0</v>
      </c>
      <c r="E24" s="226">
        <f t="shared" si="2"/>
        <v>0</v>
      </c>
      <c r="F24" s="226">
        <f t="shared" si="2"/>
        <v>0</v>
      </c>
      <c r="G24" s="226">
        <f t="shared" ref="G24" si="3">SUM(G25:G38)</f>
        <v>0</v>
      </c>
    </row>
    <row r="25" spans="1:7" ht="15" customHeight="1" x14ac:dyDescent="0.3">
      <c r="A25" s="33" t="s">
        <v>283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</row>
    <row r="26" spans="1:7" ht="15" customHeight="1" x14ac:dyDescent="0.3">
      <c r="A26" s="33" t="s">
        <v>126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</row>
    <row r="27" spans="1:7" ht="15" customHeight="1" x14ac:dyDescent="0.3">
      <c r="A27" s="33" t="s">
        <v>127</v>
      </c>
      <c r="B27" s="227">
        <v>0</v>
      </c>
      <c r="C27" s="227">
        <v>0</v>
      </c>
      <c r="D27" s="227">
        <v>0</v>
      </c>
      <c r="E27" s="227">
        <v>0</v>
      </c>
      <c r="F27" s="227">
        <v>0</v>
      </c>
      <c r="G27" s="227">
        <v>0</v>
      </c>
    </row>
    <row r="28" spans="1:7" ht="15" customHeight="1" x14ac:dyDescent="0.3">
      <c r="A28" s="33" t="s">
        <v>128</v>
      </c>
      <c r="B28" s="227">
        <v>0</v>
      </c>
      <c r="C28" s="227">
        <v>0</v>
      </c>
      <c r="D28" s="227">
        <v>0</v>
      </c>
      <c r="E28" s="227">
        <v>0</v>
      </c>
      <c r="F28" s="227">
        <v>0</v>
      </c>
      <c r="G28" s="227">
        <v>0</v>
      </c>
    </row>
    <row r="29" spans="1:7" ht="15" customHeight="1" x14ac:dyDescent="0.3">
      <c r="A29" s="33" t="s">
        <v>129</v>
      </c>
      <c r="B29" s="227">
        <v>0</v>
      </c>
      <c r="C29" s="227">
        <v>0</v>
      </c>
      <c r="D29" s="227">
        <v>0</v>
      </c>
      <c r="E29" s="227">
        <v>0</v>
      </c>
      <c r="F29" s="227">
        <v>0</v>
      </c>
      <c r="G29" s="227">
        <v>0</v>
      </c>
    </row>
    <row r="30" spans="1:7" ht="15" customHeight="1" x14ac:dyDescent="0.3">
      <c r="A30" s="33" t="s">
        <v>130</v>
      </c>
      <c r="B30" s="227">
        <v>0</v>
      </c>
      <c r="C30" s="227">
        <v>0</v>
      </c>
      <c r="D30" s="227">
        <v>0</v>
      </c>
      <c r="E30" s="227">
        <v>0</v>
      </c>
      <c r="F30" s="227">
        <v>0</v>
      </c>
      <c r="G30" s="227">
        <v>0</v>
      </c>
    </row>
    <row r="31" spans="1:7" ht="15" customHeight="1" x14ac:dyDescent="0.3">
      <c r="A31" s="33" t="s">
        <v>131</v>
      </c>
      <c r="B31" s="227">
        <v>0</v>
      </c>
      <c r="C31" s="227">
        <v>0</v>
      </c>
      <c r="D31" s="227">
        <v>0</v>
      </c>
      <c r="E31" s="227">
        <v>0</v>
      </c>
      <c r="F31" s="227">
        <v>0</v>
      </c>
      <c r="G31" s="227">
        <v>0</v>
      </c>
    </row>
    <row r="32" spans="1:7" ht="15" customHeight="1" x14ac:dyDescent="0.3">
      <c r="A32" s="33" t="s">
        <v>132</v>
      </c>
      <c r="B32" s="227">
        <v>0</v>
      </c>
      <c r="C32" s="227">
        <v>0</v>
      </c>
      <c r="D32" s="227">
        <v>0</v>
      </c>
      <c r="E32" s="227">
        <v>0</v>
      </c>
      <c r="F32" s="227">
        <v>0</v>
      </c>
      <c r="G32" s="227">
        <v>0</v>
      </c>
    </row>
    <row r="33" spans="1:7" ht="15" customHeight="1" x14ac:dyDescent="0.3">
      <c r="A33" s="33" t="s">
        <v>133</v>
      </c>
      <c r="B33" s="227">
        <v>0</v>
      </c>
      <c r="C33" s="227">
        <v>0</v>
      </c>
      <c r="D33" s="227">
        <v>0</v>
      </c>
      <c r="E33" s="227">
        <v>0</v>
      </c>
      <c r="F33" s="227">
        <v>0</v>
      </c>
      <c r="G33" s="227">
        <v>0</v>
      </c>
    </row>
    <row r="34" spans="1:7" ht="15" customHeight="1" x14ac:dyDescent="0.3">
      <c r="A34" s="33" t="s">
        <v>134</v>
      </c>
      <c r="B34" s="227">
        <v>0</v>
      </c>
      <c r="C34" s="227">
        <v>0</v>
      </c>
      <c r="D34" s="227">
        <v>0</v>
      </c>
      <c r="E34" s="227">
        <v>0</v>
      </c>
      <c r="F34" s="227">
        <v>0</v>
      </c>
      <c r="G34" s="227">
        <v>0</v>
      </c>
    </row>
    <row r="35" spans="1:7" ht="15" customHeight="1" x14ac:dyDescent="0.3">
      <c r="A35" s="33" t="s">
        <v>135</v>
      </c>
      <c r="B35" s="227">
        <v>0</v>
      </c>
      <c r="C35" s="227">
        <v>0</v>
      </c>
      <c r="D35" s="227">
        <v>0</v>
      </c>
      <c r="E35" s="227">
        <v>0</v>
      </c>
      <c r="F35" s="227">
        <v>0</v>
      </c>
      <c r="G35" s="227">
        <v>0</v>
      </c>
    </row>
    <row r="36" spans="1:7" ht="15" customHeight="1" x14ac:dyDescent="0.3">
      <c r="A36" s="33" t="s">
        <v>136</v>
      </c>
      <c r="B36" s="227">
        <v>0</v>
      </c>
      <c r="C36" s="227">
        <v>0</v>
      </c>
      <c r="D36" s="227">
        <v>0</v>
      </c>
      <c r="E36" s="227">
        <v>0</v>
      </c>
      <c r="F36" s="227">
        <v>0</v>
      </c>
      <c r="G36" s="227">
        <v>0</v>
      </c>
    </row>
    <row r="37" spans="1:7" ht="15" customHeight="1" x14ac:dyDescent="0.3">
      <c r="A37" s="33" t="s">
        <v>284</v>
      </c>
      <c r="B37" s="227">
        <v>0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</row>
    <row r="38" spans="1:7" ht="15" customHeight="1" x14ac:dyDescent="0.3">
      <c r="A38" s="33" t="s">
        <v>285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</row>
    <row r="39" spans="1:7" ht="9.75" customHeight="1" x14ac:dyDescent="0.3">
      <c r="A39" s="147"/>
      <c r="B39" s="35"/>
      <c r="C39" s="35"/>
      <c r="D39" s="35"/>
      <c r="E39" s="35"/>
      <c r="F39" s="35"/>
      <c r="G39" s="452"/>
    </row>
    <row r="40" spans="1:7" ht="14.25" customHeight="1" x14ac:dyDescent="0.3">
      <c r="A40" s="225" t="s">
        <v>276</v>
      </c>
      <c r="B40" s="226">
        <f t="shared" ref="B40:F40" si="4">SUM(B41:B54)</f>
        <v>0</v>
      </c>
      <c r="C40" s="226">
        <f t="shared" si="4"/>
        <v>0</v>
      </c>
      <c r="D40" s="226">
        <f t="shared" si="4"/>
        <v>0</v>
      </c>
      <c r="E40" s="226">
        <f t="shared" si="4"/>
        <v>0</v>
      </c>
      <c r="F40" s="226">
        <f t="shared" si="4"/>
        <v>0</v>
      </c>
      <c r="G40" s="226">
        <f t="shared" ref="G40" si="5">SUM(G41:G54)</f>
        <v>0</v>
      </c>
    </row>
    <row r="41" spans="1:7" ht="15" customHeight="1" x14ac:dyDescent="0.3">
      <c r="A41" s="33" t="s">
        <v>283</v>
      </c>
      <c r="B41" s="227">
        <v>0</v>
      </c>
      <c r="C41" s="227">
        <v>0</v>
      </c>
      <c r="D41" s="227">
        <v>0</v>
      </c>
      <c r="E41" s="227">
        <v>0</v>
      </c>
      <c r="F41" s="227">
        <v>0</v>
      </c>
      <c r="G41" s="227">
        <v>0</v>
      </c>
    </row>
    <row r="42" spans="1:7" ht="15" customHeight="1" x14ac:dyDescent="0.3">
      <c r="A42" s="33" t="s">
        <v>126</v>
      </c>
      <c r="B42" s="227">
        <v>0</v>
      </c>
      <c r="C42" s="227">
        <v>0</v>
      </c>
      <c r="D42" s="227">
        <v>0</v>
      </c>
      <c r="E42" s="227">
        <v>0</v>
      </c>
      <c r="F42" s="227">
        <v>0</v>
      </c>
      <c r="G42" s="227">
        <v>0</v>
      </c>
    </row>
    <row r="43" spans="1:7" ht="15" customHeight="1" x14ac:dyDescent="0.3">
      <c r="A43" s="33" t="s">
        <v>127</v>
      </c>
      <c r="B43" s="227">
        <v>0</v>
      </c>
      <c r="C43" s="227">
        <v>0</v>
      </c>
      <c r="D43" s="227">
        <v>0</v>
      </c>
      <c r="E43" s="227">
        <v>0</v>
      </c>
      <c r="F43" s="227">
        <v>0</v>
      </c>
      <c r="G43" s="227">
        <v>0</v>
      </c>
    </row>
    <row r="44" spans="1:7" ht="15" customHeight="1" x14ac:dyDescent="0.3">
      <c r="A44" s="33" t="s">
        <v>128</v>
      </c>
      <c r="B44" s="227">
        <v>0</v>
      </c>
      <c r="C44" s="227">
        <v>0</v>
      </c>
      <c r="D44" s="227">
        <v>0</v>
      </c>
      <c r="E44" s="227">
        <v>0</v>
      </c>
      <c r="F44" s="227">
        <v>0</v>
      </c>
      <c r="G44" s="227">
        <v>0</v>
      </c>
    </row>
    <row r="45" spans="1:7" ht="15" customHeight="1" x14ac:dyDescent="0.3">
      <c r="A45" s="33" t="s">
        <v>129</v>
      </c>
      <c r="B45" s="227">
        <v>0</v>
      </c>
      <c r="C45" s="227">
        <v>0</v>
      </c>
      <c r="D45" s="227">
        <v>0</v>
      </c>
      <c r="E45" s="227">
        <v>0</v>
      </c>
      <c r="F45" s="227">
        <v>0</v>
      </c>
      <c r="G45" s="227">
        <v>0</v>
      </c>
    </row>
    <row r="46" spans="1:7" ht="15" customHeight="1" x14ac:dyDescent="0.3">
      <c r="A46" s="33" t="s">
        <v>130</v>
      </c>
      <c r="B46" s="227">
        <v>0</v>
      </c>
      <c r="C46" s="227">
        <v>0</v>
      </c>
      <c r="D46" s="227">
        <v>0</v>
      </c>
      <c r="E46" s="227">
        <v>0</v>
      </c>
      <c r="F46" s="227">
        <v>0</v>
      </c>
      <c r="G46" s="227">
        <v>0</v>
      </c>
    </row>
    <row r="47" spans="1:7" ht="15" customHeight="1" x14ac:dyDescent="0.3">
      <c r="A47" s="33" t="s">
        <v>131</v>
      </c>
      <c r="B47" s="227">
        <v>0</v>
      </c>
      <c r="C47" s="227">
        <v>0</v>
      </c>
      <c r="D47" s="227">
        <v>0</v>
      </c>
      <c r="E47" s="227">
        <v>0</v>
      </c>
      <c r="F47" s="227">
        <v>0</v>
      </c>
      <c r="G47" s="227">
        <v>0</v>
      </c>
    </row>
    <row r="48" spans="1:7" ht="15" customHeight="1" x14ac:dyDescent="0.3">
      <c r="A48" s="33" t="s">
        <v>132</v>
      </c>
      <c r="B48" s="227">
        <v>0</v>
      </c>
      <c r="C48" s="227">
        <v>0</v>
      </c>
      <c r="D48" s="227">
        <v>0</v>
      </c>
      <c r="E48" s="227">
        <v>0</v>
      </c>
      <c r="F48" s="227">
        <v>0</v>
      </c>
      <c r="G48" s="227">
        <v>0</v>
      </c>
    </row>
    <row r="49" spans="1:7" ht="15" customHeight="1" x14ac:dyDescent="0.3">
      <c r="A49" s="33" t="s">
        <v>133</v>
      </c>
      <c r="B49" s="227">
        <v>0</v>
      </c>
      <c r="C49" s="227">
        <v>0</v>
      </c>
      <c r="D49" s="227">
        <v>0</v>
      </c>
      <c r="E49" s="227">
        <v>0</v>
      </c>
      <c r="F49" s="227">
        <v>0</v>
      </c>
      <c r="G49" s="227">
        <v>0</v>
      </c>
    </row>
    <row r="50" spans="1:7" ht="15" customHeight="1" x14ac:dyDescent="0.3">
      <c r="A50" s="33" t="s">
        <v>134</v>
      </c>
      <c r="B50" s="227">
        <v>0</v>
      </c>
      <c r="C50" s="227">
        <v>0</v>
      </c>
      <c r="D50" s="227">
        <v>0</v>
      </c>
      <c r="E50" s="227">
        <v>0</v>
      </c>
      <c r="F50" s="227">
        <v>0</v>
      </c>
      <c r="G50" s="227">
        <v>0</v>
      </c>
    </row>
    <row r="51" spans="1:7" ht="15" customHeight="1" x14ac:dyDescent="0.3">
      <c r="A51" s="33" t="s">
        <v>135</v>
      </c>
      <c r="B51" s="227">
        <v>0</v>
      </c>
      <c r="C51" s="227">
        <v>0</v>
      </c>
      <c r="D51" s="227">
        <v>0</v>
      </c>
      <c r="E51" s="227">
        <v>0</v>
      </c>
      <c r="F51" s="227">
        <v>0</v>
      </c>
      <c r="G51" s="227">
        <v>0</v>
      </c>
    </row>
    <row r="52" spans="1:7" ht="15" customHeight="1" x14ac:dyDescent="0.3">
      <c r="A52" s="33" t="s">
        <v>136</v>
      </c>
      <c r="B52" s="227">
        <v>0</v>
      </c>
      <c r="C52" s="227">
        <v>0</v>
      </c>
      <c r="D52" s="227">
        <v>0</v>
      </c>
      <c r="E52" s="227">
        <v>0</v>
      </c>
      <c r="F52" s="227">
        <v>0</v>
      </c>
      <c r="G52" s="227">
        <v>0</v>
      </c>
    </row>
    <row r="53" spans="1:7" ht="15" customHeight="1" x14ac:dyDescent="0.3">
      <c r="A53" s="33" t="s">
        <v>284</v>
      </c>
      <c r="B53" s="227">
        <v>0</v>
      </c>
      <c r="C53" s="227">
        <v>0</v>
      </c>
      <c r="D53" s="227">
        <v>0</v>
      </c>
      <c r="E53" s="227">
        <v>0</v>
      </c>
      <c r="F53" s="227">
        <v>0</v>
      </c>
      <c r="G53" s="227">
        <v>0</v>
      </c>
    </row>
    <row r="54" spans="1:7" ht="15" customHeight="1" x14ac:dyDescent="0.3">
      <c r="A54" s="33" t="s">
        <v>285</v>
      </c>
      <c r="B54" s="227">
        <v>0</v>
      </c>
      <c r="C54" s="227">
        <v>0</v>
      </c>
      <c r="D54" s="227">
        <v>0</v>
      </c>
      <c r="E54" s="227">
        <v>0</v>
      </c>
      <c r="F54" s="227">
        <v>0</v>
      </c>
      <c r="G54" s="227">
        <v>0</v>
      </c>
    </row>
    <row r="55" spans="1:7" ht="3.75" customHeight="1" x14ac:dyDescent="0.3"/>
    <row r="56" spans="1:7" ht="3.75" customHeight="1" x14ac:dyDescent="0.3">
      <c r="A56" s="243"/>
      <c r="B56" s="244"/>
      <c r="C56" s="244"/>
      <c r="D56" s="244"/>
      <c r="E56" s="244"/>
      <c r="F56" s="244"/>
      <c r="G56" s="244"/>
    </row>
    <row r="57" spans="1:7" ht="14.25" customHeight="1" x14ac:dyDescent="0.3">
      <c r="A57" s="225" t="s">
        <v>34</v>
      </c>
      <c r="B57" s="226">
        <f t="shared" ref="B57:F57" si="6">SUM(B58:B71)</f>
        <v>6</v>
      </c>
      <c r="C57" s="226">
        <f t="shared" si="6"/>
        <v>14</v>
      </c>
      <c r="D57" s="226">
        <f t="shared" si="6"/>
        <v>5</v>
      </c>
      <c r="E57" s="226">
        <f t="shared" si="6"/>
        <v>5</v>
      </c>
      <c r="F57" s="226">
        <f t="shared" si="6"/>
        <v>6</v>
      </c>
      <c r="G57" s="226">
        <f t="shared" ref="G57" si="7">SUM(G58:G71)</f>
        <v>3</v>
      </c>
    </row>
    <row r="58" spans="1:7" ht="15" customHeight="1" x14ac:dyDescent="0.3">
      <c r="A58" s="33" t="s">
        <v>283</v>
      </c>
      <c r="B58" s="227">
        <f t="shared" ref="B58:E58" si="8">SUM(B41,B25,B9)</f>
        <v>0</v>
      </c>
      <c r="C58" s="227">
        <f t="shared" si="8"/>
        <v>0</v>
      </c>
      <c r="D58" s="227">
        <f t="shared" si="8"/>
        <v>0</v>
      </c>
      <c r="E58" s="227">
        <f t="shared" si="8"/>
        <v>0</v>
      </c>
      <c r="F58" s="227">
        <f t="shared" ref="F58:G71" si="9">SUM(F9+F25+F41)</f>
        <v>0</v>
      </c>
      <c r="G58" s="227">
        <f t="shared" si="9"/>
        <v>0</v>
      </c>
    </row>
    <row r="59" spans="1:7" ht="15" customHeight="1" x14ac:dyDescent="0.3">
      <c r="A59" s="33" t="s">
        <v>126</v>
      </c>
      <c r="B59" s="227">
        <f t="shared" ref="B59:E59" si="10">SUM(B42,B26,B10)</f>
        <v>0</v>
      </c>
      <c r="C59" s="227">
        <f t="shared" si="10"/>
        <v>0</v>
      </c>
      <c r="D59" s="227">
        <f t="shared" si="10"/>
        <v>0</v>
      </c>
      <c r="E59" s="227">
        <f t="shared" si="10"/>
        <v>0</v>
      </c>
      <c r="F59" s="227">
        <f t="shared" si="9"/>
        <v>1</v>
      </c>
      <c r="G59" s="227">
        <f t="shared" si="9"/>
        <v>0</v>
      </c>
    </row>
    <row r="60" spans="1:7" ht="15" customHeight="1" x14ac:dyDescent="0.3">
      <c r="A60" s="33" t="s">
        <v>127</v>
      </c>
      <c r="B60" s="227">
        <f t="shared" ref="B60:E60" si="11">SUM(B43,B27,B11)</f>
        <v>1</v>
      </c>
      <c r="C60" s="227">
        <f t="shared" si="11"/>
        <v>5</v>
      </c>
      <c r="D60" s="227">
        <f t="shared" si="11"/>
        <v>0</v>
      </c>
      <c r="E60" s="227">
        <f t="shared" si="11"/>
        <v>1</v>
      </c>
      <c r="F60" s="227">
        <f t="shared" si="9"/>
        <v>0</v>
      </c>
      <c r="G60" s="227">
        <f t="shared" si="9"/>
        <v>0</v>
      </c>
    </row>
    <row r="61" spans="1:7" ht="15" customHeight="1" x14ac:dyDescent="0.3">
      <c r="A61" s="33" t="s">
        <v>128</v>
      </c>
      <c r="B61" s="227">
        <f t="shared" ref="B61:E61" si="12">SUM(B44,B28,B12)</f>
        <v>1</v>
      </c>
      <c r="C61" s="227">
        <f t="shared" si="12"/>
        <v>3</v>
      </c>
      <c r="D61" s="227">
        <f t="shared" si="12"/>
        <v>2</v>
      </c>
      <c r="E61" s="227">
        <f t="shared" si="12"/>
        <v>1</v>
      </c>
      <c r="F61" s="227">
        <f t="shared" si="9"/>
        <v>1</v>
      </c>
      <c r="G61" s="227">
        <f t="shared" si="9"/>
        <v>0</v>
      </c>
    </row>
    <row r="62" spans="1:7" ht="15" customHeight="1" x14ac:dyDescent="0.3">
      <c r="A62" s="33" t="s">
        <v>129</v>
      </c>
      <c r="B62" s="227">
        <f t="shared" ref="B62:E62" si="13">SUM(B45,B29,B13)</f>
        <v>1</v>
      </c>
      <c r="C62" s="227">
        <f t="shared" si="13"/>
        <v>3</v>
      </c>
      <c r="D62" s="227">
        <f t="shared" si="13"/>
        <v>2</v>
      </c>
      <c r="E62" s="227">
        <f t="shared" si="13"/>
        <v>1</v>
      </c>
      <c r="F62" s="227">
        <f t="shared" si="9"/>
        <v>1</v>
      </c>
      <c r="G62" s="227">
        <f t="shared" si="9"/>
        <v>0</v>
      </c>
    </row>
    <row r="63" spans="1:7" ht="15" customHeight="1" x14ac:dyDescent="0.3">
      <c r="A63" s="33" t="s">
        <v>130</v>
      </c>
      <c r="B63" s="227">
        <f t="shared" ref="B63:E63" si="14">SUM(B46,B30,B14)</f>
        <v>1</v>
      </c>
      <c r="C63" s="227">
        <f t="shared" si="14"/>
        <v>0</v>
      </c>
      <c r="D63" s="227">
        <f t="shared" si="14"/>
        <v>0</v>
      </c>
      <c r="E63" s="227">
        <f t="shared" si="14"/>
        <v>2</v>
      </c>
      <c r="F63" s="227">
        <f t="shared" si="9"/>
        <v>1</v>
      </c>
      <c r="G63" s="227">
        <f t="shared" si="9"/>
        <v>0</v>
      </c>
    </row>
    <row r="64" spans="1:7" ht="15" customHeight="1" x14ac:dyDescent="0.3">
      <c r="A64" s="33" t="s">
        <v>131</v>
      </c>
      <c r="B64" s="227">
        <f t="shared" ref="B64:E64" si="15">SUM(B47,B31,B15)</f>
        <v>0</v>
      </c>
      <c r="C64" s="227">
        <f t="shared" si="15"/>
        <v>0</v>
      </c>
      <c r="D64" s="227">
        <f t="shared" si="15"/>
        <v>1</v>
      </c>
      <c r="E64" s="227">
        <f t="shared" si="15"/>
        <v>0</v>
      </c>
      <c r="F64" s="227">
        <f t="shared" si="9"/>
        <v>0</v>
      </c>
      <c r="G64" s="227">
        <f t="shared" si="9"/>
        <v>1</v>
      </c>
    </row>
    <row r="65" spans="1:7" ht="15" customHeight="1" x14ac:dyDescent="0.3">
      <c r="A65" s="33" t="s">
        <v>132</v>
      </c>
      <c r="B65" s="227">
        <f t="shared" ref="B65:E65" si="16">SUM(B48,B32,B16)</f>
        <v>0</v>
      </c>
      <c r="C65" s="227">
        <f t="shared" si="16"/>
        <v>1</v>
      </c>
      <c r="D65" s="227">
        <f t="shared" si="16"/>
        <v>0</v>
      </c>
      <c r="E65" s="227">
        <f t="shared" si="16"/>
        <v>0</v>
      </c>
      <c r="F65" s="227">
        <f t="shared" si="9"/>
        <v>0</v>
      </c>
      <c r="G65" s="227">
        <f t="shared" si="9"/>
        <v>0</v>
      </c>
    </row>
    <row r="66" spans="1:7" ht="15" customHeight="1" x14ac:dyDescent="0.3">
      <c r="A66" s="33" t="s">
        <v>133</v>
      </c>
      <c r="B66" s="227">
        <f t="shared" ref="B66:E66" si="17">SUM(B49,B33,B17)</f>
        <v>0</v>
      </c>
      <c r="C66" s="227">
        <f t="shared" si="17"/>
        <v>1</v>
      </c>
      <c r="D66" s="227">
        <f t="shared" si="17"/>
        <v>0</v>
      </c>
      <c r="E66" s="227">
        <f t="shared" si="17"/>
        <v>0</v>
      </c>
      <c r="F66" s="227">
        <f t="shared" si="9"/>
        <v>1</v>
      </c>
      <c r="G66" s="227">
        <f t="shared" si="9"/>
        <v>0</v>
      </c>
    </row>
    <row r="67" spans="1:7" ht="15" customHeight="1" x14ac:dyDescent="0.3">
      <c r="A67" s="33" t="s">
        <v>134</v>
      </c>
      <c r="B67" s="227">
        <f t="shared" ref="B67:E67" si="18">SUM(B50,B34,B18)</f>
        <v>0</v>
      </c>
      <c r="C67" s="227">
        <f t="shared" si="18"/>
        <v>0</v>
      </c>
      <c r="D67" s="227">
        <f t="shared" si="18"/>
        <v>0</v>
      </c>
      <c r="E67" s="227">
        <f t="shared" si="18"/>
        <v>0</v>
      </c>
      <c r="F67" s="227">
        <f t="shared" si="9"/>
        <v>0</v>
      </c>
      <c r="G67" s="227">
        <f t="shared" si="9"/>
        <v>0</v>
      </c>
    </row>
    <row r="68" spans="1:7" ht="15" customHeight="1" x14ac:dyDescent="0.3">
      <c r="A68" s="33" t="s">
        <v>135</v>
      </c>
      <c r="B68" s="227">
        <f t="shared" ref="B68:E68" si="19">SUM(B51,B35,B19)</f>
        <v>0</v>
      </c>
      <c r="C68" s="227">
        <f t="shared" si="19"/>
        <v>0</v>
      </c>
      <c r="D68" s="227">
        <f t="shared" si="19"/>
        <v>0</v>
      </c>
      <c r="E68" s="227">
        <f t="shared" si="19"/>
        <v>0</v>
      </c>
      <c r="F68" s="227">
        <f t="shared" si="9"/>
        <v>0</v>
      </c>
      <c r="G68" s="227">
        <f t="shared" si="9"/>
        <v>0</v>
      </c>
    </row>
    <row r="69" spans="1:7" ht="15" customHeight="1" x14ac:dyDescent="0.3">
      <c r="A69" s="33" t="s">
        <v>136</v>
      </c>
      <c r="B69" s="227">
        <f t="shared" ref="B69:E69" si="20">SUM(B52,B36,B20)</f>
        <v>0</v>
      </c>
      <c r="C69" s="227">
        <f t="shared" si="20"/>
        <v>0</v>
      </c>
      <c r="D69" s="227">
        <f t="shared" si="20"/>
        <v>0</v>
      </c>
      <c r="E69" s="227">
        <f t="shared" si="20"/>
        <v>0</v>
      </c>
      <c r="F69" s="227">
        <f t="shared" si="9"/>
        <v>0</v>
      </c>
      <c r="G69" s="227">
        <f t="shared" si="9"/>
        <v>0</v>
      </c>
    </row>
    <row r="70" spans="1:7" ht="15" customHeight="1" x14ac:dyDescent="0.3">
      <c r="A70" s="33" t="s">
        <v>284</v>
      </c>
      <c r="B70" s="227">
        <f t="shared" ref="B70:E70" si="21">SUM(B53,B37,B21)</f>
        <v>0</v>
      </c>
      <c r="C70" s="227">
        <f t="shared" si="21"/>
        <v>0</v>
      </c>
      <c r="D70" s="227">
        <f t="shared" si="21"/>
        <v>0</v>
      </c>
      <c r="E70" s="227">
        <f t="shared" si="21"/>
        <v>0</v>
      </c>
      <c r="F70" s="227">
        <f t="shared" si="9"/>
        <v>0</v>
      </c>
      <c r="G70" s="227">
        <f t="shared" si="9"/>
        <v>0</v>
      </c>
    </row>
    <row r="71" spans="1:7" ht="15" customHeight="1" x14ac:dyDescent="0.3">
      <c r="A71" s="33" t="s">
        <v>285</v>
      </c>
      <c r="B71" s="227">
        <f t="shared" ref="B71:E71" si="22">SUM(B54,B38,B22)</f>
        <v>2</v>
      </c>
      <c r="C71" s="227">
        <f t="shared" si="22"/>
        <v>1</v>
      </c>
      <c r="D71" s="227">
        <f t="shared" si="22"/>
        <v>0</v>
      </c>
      <c r="E71" s="227">
        <f t="shared" si="22"/>
        <v>0</v>
      </c>
      <c r="F71" s="227">
        <f t="shared" si="9"/>
        <v>1</v>
      </c>
      <c r="G71" s="227">
        <f t="shared" si="9"/>
        <v>2</v>
      </c>
    </row>
    <row r="72" spans="1:7" ht="3.75" customHeight="1" x14ac:dyDescent="0.3">
      <c r="A72" s="115"/>
      <c r="B72" s="245"/>
      <c r="C72" s="245"/>
      <c r="D72" s="245"/>
      <c r="E72" s="245"/>
      <c r="F72" s="245"/>
      <c r="G72" s="245"/>
    </row>
    <row r="73" spans="1:7" ht="10.5" customHeight="1" x14ac:dyDescent="0.3"/>
    <row r="74" spans="1:7" ht="15.75" customHeight="1" x14ac:dyDescent="0.3">
      <c r="F74" s="234"/>
      <c r="G74" s="234" t="s">
        <v>277</v>
      </c>
    </row>
    <row r="75" spans="1:7" ht="15.75" customHeight="1" x14ac:dyDescent="0.3">
      <c r="F75" s="235"/>
      <c r="G75" s="235" t="s">
        <v>278</v>
      </c>
    </row>
    <row r="76" spans="1:7" ht="21" customHeight="1" x14ac:dyDescent="0.3"/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67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7" tint="0.79998168889431442"/>
  </sheetPr>
  <dimension ref="A1:L83"/>
  <sheetViews>
    <sheetView view="pageBreakPreview" zoomScale="90" zoomScaleSheetLayoutView="90" workbookViewId="0">
      <selection activeCell="I42" sqref="I42"/>
    </sheetView>
  </sheetViews>
  <sheetFormatPr defaultColWidth="9.109375" defaultRowHeight="17.399999999999999" x14ac:dyDescent="0.35"/>
  <cols>
    <col min="1" max="1" width="43.33203125" style="91" customWidth="1"/>
    <col min="2" max="6" width="12.33203125" style="100" customWidth="1"/>
    <col min="7" max="7" width="12.33203125" style="172" customWidth="1"/>
    <col min="8" max="256" width="9.109375" style="91"/>
    <col min="257" max="257" width="43.33203125" style="91" customWidth="1"/>
    <col min="258" max="263" width="12.33203125" style="91" customWidth="1"/>
    <col min="264" max="512" width="9.109375" style="91"/>
    <col min="513" max="513" width="43.33203125" style="91" customWidth="1"/>
    <col min="514" max="519" width="12.33203125" style="91" customWidth="1"/>
    <col min="520" max="768" width="9.109375" style="91"/>
    <col min="769" max="769" width="43.33203125" style="91" customWidth="1"/>
    <col min="770" max="775" width="12.33203125" style="91" customWidth="1"/>
    <col min="776" max="1024" width="9.109375" style="91"/>
    <col min="1025" max="1025" width="43.33203125" style="91" customWidth="1"/>
    <col min="1026" max="1031" width="12.33203125" style="91" customWidth="1"/>
    <col min="1032" max="1280" width="9.109375" style="91"/>
    <col min="1281" max="1281" width="43.33203125" style="91" customWidth="1"/>
    <col min="1282" max="1287" width="12.33203125" style="91" customWidth="1"/>
    <col min="1288" max="1536" width="9.109375" style="91"/>
    <col min="1537" max="1537" width="43.33203125" style="91" customWidth="1"/>
    <col min="1538" max="1543" width="12.33203125" style="91" customWidth="1"/>
    <col min="1544" max="1792" width="9.109375" style="91"/>
    <col min="1793" max="1793" width="43.33203125" style="91" customWidth="1"/>
    <col min="1794" max="1799" width="12.33203125" style="91" customWidth="1"/>
    <col min="1800" max="2048" width="9.109375" style="91"/>
    <col min="2049" max="2049" width="43.33203125" style="91" customWidth="1"/>
    <col min="2050" max="2055" width="12.33203125" style="91" customWidth="1"/>
    <col min="2056" max="2304" width="9.109375" style="91"/>
    <col min="2305" max="2305" width="43.33203125" style="91" customWidth="1"/>
    <col min="2306" max="2311" width="12.33203125" style="91" customWidth="1"/>
    <col min="2312" max="2560" width="9.109375" style="91"/>
    <col min="2561" max="2561" width="43.33203125" style="91" customWidth="1"/>
    <col min="2562" max="2567" width="12.33203125" style="91" customWidth="1"/>
    <col min="2568" max="2816" width="9.109375" style="91"/>
    <col min="2817" max="2817" width="43.33203125" style="91" customWidth="1"/>
    <col min="2818" max="2823" width="12.33203125" style="91" customWidth="1"/>
    <col min="2824" max="3072" width="9.109375" style="91"/>
    <col min="3073" max="3073" width="43.33203125" style="91" customWidth="1"/>
    <col min="3074" max="3079" width="12.33203125" style="91" customWidth="1"/>
    <col min="3080" max="3328" width="9.109375" style="91"/>
    <col min="3329" max="3329" width="43.33203125" style="91" customWidth="1"/>
    <col min="3330" max="3335" width="12.33203125" style="91" customWidth="1"/>
    <col min="3336" max="3584" width="9.109375" style="91"/>
    <col min="3585" max="3585" width="43.33203125" style="91" customWidth="1"/>
    <col min="3586" max="3591" width="12.33203125" style="91" customWidth="1"/>
    <col min="3592" max="3840" width="9.109375" style="91"/>
    <col min="3841" max="3841" width="43.33203125" style="91" customWidth="1"/>
    <col min="3842" max="3847" width="12.33203125" style="91" customWidth="1"/>
    <col min="3848" max="4096" width="9.109375" style="91"/>
    <col min="4097" max="4097" width="43.33203125" style="91" customWidth="1"/>
    <col min="4098" max="4103" width="12.33203125" style="91" customWidth="1"/>
    <col min="4104" max="4352" width="9.109375" style="91"/>
    <col min="4353" max="4353" width="43.33203125" style="91" customWidth="1"/>
    <col min="4354" max="4359" width="12.33203125" style="91" customWidth="1"/>
    <col min="4360" max="4608" width="9.109375" style="91"/>
    <col min="4609" max="4609" width="43.33203125" style="91" customWidth="1"/>
    <col min="4610" max="4615" width="12.33203125" style="91" customWidth="1"/>
    <col min="4616" max="4864" width="9.109375" style="91"/>
    <col min="4865" max="4865" width="43.33203125" style="91" customWidth="1"/>
    <col min="4866" max="4871" width="12.33203125" style="91" customWidth="1"/>
    <col min="4872" max="5120" width="9.109375" style="91"/>
    <col min="5121" max="5121" width="43.33203125" style="91" customWidth="1"/>
    <col min="5122" max="5127" width="12.33203125" style="91" customWidth="1"/>
    <col min="5128" max="5376" width="9.109375" style="91"/>
    <col min="5377" max="5377" width="43.33203125" style="91" customWidth="1"/>
    <col min="5378" max="5383" width="12.33203125" style="91" customWidth="1"/>
    <col min="5384" max="5632" width="9.109375" style="91"/>
    <col min="5633" max="5633" width="43.33203125" style="91" customWidth="1"/>
    <col min="5634" max="5639" width="12.33203125" style="91" customWidth="1"/>
    <col min="5640" max="5888" width="9.109375" style="91"/>
    <col min="5889" max="5889" width="43.33203125" style="91" customWidth="1"/>
    <col min="5890" max="5895" width="12.33203125" style="91" customWidth="1"/>
    <col min="5896" max="6144" width="9.109375" style="91"/>
    <col min="6145" max="6145" width="43.33203125" style="91" customWidth="1"/>
    <col min="6146" max="6151" width="12.33203125" style="91" customWidth="1"/>
    <col min="6152" max="6400" width="9.109375" style="91"/>
    <col min="6401" max="6401" width="43.33203125" style="91" customWidth="1"/>
    <col min="6402" max="6407" width="12.33203125" style="91" customWidth="1"/>
    <col min="6408" max="6656" width="9.109375" style="91"/>
    <col min="6657" max="6657" width="43.33203125" style="91" customWidth="1"/>
    <col min="6658" max="6663" width="12.33203125" style="91" customWidth="1"/>
    <col min="6664" max="6912" width="9.109375" style="91"/>
    <col min="6913" max="6913" width="43.33203125" style="91" customWidth="1"/>
    <col min="6914" max="6919" width="12.33203125" style="91" customWidth="1"/>
    <col min="6920" max="7168" width="9.109375" style="91"/>
    <col min="7169" max="7169" width="43.33203125" style="91" customWidth="1"/>
    <col min="7170" max="7175" width="12.33203125" style="91" customWidth="1"/>
    <col min="7176" max="7424" width="9.109375" style="91"/>
    <col min="7425" max="7425" width="43.33203125" style="91" customWidth="1"/>
    <col min="7426" max="7431" width="12.33203125" style="91" customWidth="1"/>
    <col min="7432" max="7680" width="9.109375" style="91"/>
    <col min="7681" max="7681" width="43.33203125" style="91" customWidth="1"/>
    <col min="7682" max="7687" width="12.33203125" style="91" customWidth="1"/>
    <col min="7688" max="7936" width="9.109375" style="91"/>
    <col min="7937" max="7937" width="43.33203125" style="91" customWidth="1"/>
    <col min="7938" max="7943" width="12.33203125" style="91" customWidth="1"/>
    <col min="7944" max="8192" width="9.109375" style="91"/>
    <col min="8193" max="8193" width="43.33203125" style="91" customWidth="1"/>
    <col min="8194" max="8199" width="12.33203125" style="91" customWidth="1"/>
    <col min="8200" max="8448" width="9.109375" style="91"/>
    <col min="8449" max="8449" width="43.33203125" style="91" customWidth="1"/>
    <col min="8450" max="8455" width="12.33203125" style="91" customWidth="1"/>
    <col min="8456" max="8704" width="9.109375" style="91"/>
    <col min="8705" max="8705" width="43.33203125" style="91" customWidth="1"/>
    <col min="8706" max="8711" width="12.33203125" style="91" customWidth="1"/>
    <col min="8712" max="8960" width="9.109375" style="91"/>
    <col min="8961" max="8961" width="43.33203125" style="91" customWidth="1"/>
    <col min="8962" max="8967" width="12.33203125" style="91" customWidth="1"/>
    <col min="8968" max="9216" width="9.109375" style="91"/>
    <col min="9217" max="9217" width="43.33203125" style="91" customWidth="1"/>
    <col min="9218" max="9223" width="12.33203125" style="91" customWidth="1"/>
    <col min="9224" max="9472" width="9.109375" style="91"/>
    <col min="9473" max="9473" width="43.33203125" style="91" customWidth="1"/>
    <col min="9474" max="9479" width="12.33203125" style="91" customWidth="1"/>
    <col min="9480" max="9728" width="9.109375" style="91"/>
    <col min="9729" max="9729" width="43.33203125" style="91" customWidth="1"/>
    <col min="9730" max="9735" width="12.33203125" style="91" customWidth="1"/>
    <col min="9736" max="9984" width="9.109375" style="91"/>
    <col min="9985" max="9985" width="43.33203125" style="91" customWidth="1"/>
    <col min="9986" max="9991" width="12.33203125" style="91" customWidth="1"/>
    <col min="9992" max="10240" width="9.109375" style="91"/>
    <col min="10241" max="10241" width="43.33203125" style="91" customWidth="1"/>
    <col min="10242" max="10247" width="12.33203125" style="91" customWidth="1"/>
    <col min="10248" max="10496" width="9.109375" style="91"/>
    <col min="10497" max="10497" width="43.33203125" style="91" customWidth="1"/>
    <col min="10498" max="10503" width="12.33203125" style="91" customWidth="1"/>
    <col min="10504" max="10752" width="9.109375" style="91"/>
    <col min="10753" max="10753" width="43.33203125" style="91" customWidth="1"/>
    <col min="10754" max="10759" width="12.33203125" style="91" customWidth="1"/>
    <col min="10760" max="11008" width="9.109375" style="91"/>
    <col min="11009" max="11009" width="43.33203125" style="91" customWidth="1"/>
    <col min="11010" max="11015" width="12.33203125" style="91" customWidth="1"/>
    <col min="11016" max="11264" width="9.109375" style="91"/>
    <col min="11265" max="11265" width="43.33203125" style="91" customWidth="1"/>
    <col min="11266" max="11271" width="12.33203125" style="91" customWidth="1"/>
    <col min="11272" max="11520" width="9.109375" style="91"/>
    <col min="11521" max="11521" width="43.33203125" style="91" customWidth="1"/>
    <col min="11522" max="11527" width="12.33203125" style="91" customWidth="1"/>
    <col min="11528" max="11776" width="9.109375" style="91"/>
    <col min="11777" max="11777" width="43.33203125" style="91" customWidth="1"/>
    <col min="11778" max="11783" width="12.33203125" style="91" customWidth="1"/>
    <col min="11784" max="12032" width="9.109375" style="91"/>
    <col min="12033" max="12033" width="43.33203125" style="91" customWidth="1"/>
    <col min="12034" max="12039" width="12.33203125" style="91" customWidth="1"/>
    <col min="12040" max="12288" width="9.109375" style="91"/>
    <col min="12289" max="12289" width="43.33203125" style="91" customWidth="1"/>
    <col min="12290" max="12295" width="12.33203125" style="91" customWidth="1"/>
    <col min="12296" max="12544" width="9.109375" style="91"/>
    <col min="12545" max="12545" width="43.33203125" style="91" customWidth="1"/>
    <col min="12546" max="12551" width="12.33203125" style="91" customWidth="1"/>
    <col min="12552" max="12800" width="9.109375" style="91"/>
    <col min="12801" max="12801" width="43.33203125" style="91" customWidth="1"/>
    <col min="12802" max="12807" width="12.33203125" style="91" customWidth="1"/>
    <col min="12808" max="13056" width="9.109375" style="91"/>
    <col min="13057" max="13057" width="43.33203125" style="91" customWidth="1"/>
    <col min="13058" max="13063" width="12.33203125" style="91" customWidth="1"/>
    <col min="13064" max="13312" width="9.109375" style="91"/>
    <col min="13313" max="13313" width="43.33203125" style="91" customWidth="1"/>
    <col min="13314" max="13319" width="12.33203125" style="91" customWidth="1"/>
    <col min="13320" max="13568" width="9.109375" style="91"/>
    <col min="13569" max="13569" width="43.33203125" style="91" customWidth="1"/>
    <col min="13570" max="13575" width="12.33203125" style="91" customWidth="1"/>
    <col min="13576" max="13824" width="9.109375" style="91"/>
    <col min="13825" max="13825" width="43.33203125" style="91" customWidth="1"/>
    <col min="13826" max="13831" width="12.33203125" style="91" customWidth="1"/>
    <col min="13832" max="14080" width="9.109375" style="91"/>
    <col min="14081" max="14081" width="43.33203125" style="91" customWidth="1"/>
    <col min="14082" max="14087" width="12.33203125" style="91" customWidth="1"/>
    <col min="14088" max="14336" width="9.109375" style="91"/>
    <col min="14337" max="14337" width="43.33203125" style="91" customWidth="1"/>
    <col min="14338" max="14343" width="12.33203125" style="91" customWidth="1"/>
    <col min="14344" max="14592" width="9.109375" style="91"/>
    <col min="14593" max="14593" width="43.33203125" style="91" customWidth="1"/>
    <col min="14594" max="14599" width="12.33203125" style="91" customWidth="1"/>
    <col min="14600" max="14848" width="9.109375" style="91"/>
    <col min="14849" max="14849" width="43.33203125" style="91" customWidth="1"/>
    <col min="14850" max="14855" width="12.33203125" style="91" customWidth="1"/>
    <col min="14856" max="15104" width="9.109375" style="91"/>
    <col min="15105" max="15105" width="43.33203125" style="91" customWidth="1"/>
    <col min="15106" max="15111" width="12.33203125" style="91" customWidth="1"/>
    <col min="15112" max="15360" width="9.109375" style="91"/>
    <col min="15361" max="15361" width="43.33203125" style="91" customWidth="1"/>
    <col min="15362" max="15367" width="12.33203125" style="91" customWidth="1"/>
    <col min="15368" max="15616" width="9.109375" style="91"/>
    <col min="15617" max="15617" width="43.33203125" style="91" customWidth="1"/>
    <col min="15618" max="15623" width="12.33203125" style="91" customWidth="1"/>
    <col min="15624" max="15872" width="9.109375" style="91"/>
    <col min="15873" max="15873" width="43.33203125" style="91" customWidth="1"/>
    <col min="15874" max="15879" width="12.33203125" style="91" customWidth="1"/>
    <col min="15880" max="16128" width="9.109375" style="91"/>
    <col min="16129" max="16129" width="43.33203125" style="91" customWidth="1"/>
    <col min="16130" max="16135" width="12.33203125" style="91" customWidth="1"/>
    <col min="16136" max="16384" width="9.109375" style="91"/>
  </cols>
  <sheetData>
    <row r="1" spans="1:8" s="1" customFormat="1" ht="18" customHeight="1" x14ac:dyDescent="0.35">
      <c r="A1" s="48" t="s">
        <v>294</v>
      </c>
      <c r="B1" s="18"/>
      <c r="C1" s="18"/>
      <c r="D1" s="78"/>
      <c r="E1" s="78"/>
      <c r="F1" s="78"/>
      <c r="G1" s="314"/>
    </row>
    <row r="2" spans="1:8" s="1" customFormat="1" ht="18" customHeight="1" x14ac:dyDescent="0.35">
      <c r="A2" s="20" t="s">
        <v>295</v>
      </c>
      <c r="B2" s="18"/>
      <c r="C2" s="18"/>
      <c r="D2" s="21"/>
      <c r="E2" s="21"/>
      <c r="F2" s="21"/>
      <c r="G2" s="71"/>
    </row>
    <row r="3" spans="1:8" ht="14.25" customHeight="1" x14ac:dyDescent="0.35"/>
    <row r="4" spans="1:8" ht="17.25" customHeight="1" x14ac:dyDescent="0.3">
      <c r="A4" s="193" t="s">
        <v>281</v>
      </c>
      <c r="B4" s="533" t="s">
        <v>23</v>
      </c>
      <c r="C4" s="533"/>
      <c r="D4" s="533"/>
      <c r="E4" s="533"/>
      <c r="F4" s="533"/>
      <c r="G4" s="533"/>
    </row>
    <row r="5" spans="1:8" ht="17.25" customHeight="1" x14ac:dyDescent="0.3">
      <c r="A5" s="194" t="s">
        <v>282</v>
      </c>
      <c r="B5" s="195">
        <v>2019</v>
      </c>
      <c r="C5" s="195">
        <v>2020</v>
      </c>
      <c r="D5" s="195">
        <v>2021</v>
      </c>
      <c r="E5" s="195">
        <v>2022</v>
      </c>
      <c r="F5" s="195">
        <v>2023</v>
      </c>
      <c r="G5" s="195">
        <v>2024</v>
      </c>
    </row>
    <row r="6" spans="1:8" ht="3.75" customHeight="1" x14ac:dyDescent="0.35">
      <c r="A6" s="223"/>
      <c r="B6" s="224"/>
      <c r="C6" s="224"/>
      <c r="D6" s="224"/>
      <c r="E6" s="224"/>
      <c r="F6" s="172"/>
    </row>
    <row r="7" spans="1:8" ht="14.25" customHeight="1" x14ac:dyDescent="0.3">
      <c r="A7" s="225" t="s">
        <v>273</v>
      </c>
      <c r="B7" s="226">
        <f t="shared" ref="B7:F7" si="0">SUM(B8:B21)</f>
        <v>2613</v>
      </c>
      <c r="C7" s="226">
        <f t="shared" si="0"/>
        <v>3464</v>
      </c>
      <c r="D7" s="226">
        <f t="shared" si="0"/>
        <v>2679</v>
      </c>
      <c r="E7" s="226">
        <f t="shared" si="0"/>
        <v>2608</v>
      </c>
      <c r="F7" s="226">
        <f t="shared" si="0"/>
        <v>2322</v>
      </c>
      <c r="G7" s="226">
        <f t="shared" ref="G7" si="1">SUM(G8:G21)</f>
        <v>2576</v>
      </c>
    </row>
    <row r="8" spans="1:8" ht="15" customHeight="1" x14ac:dyDescent="0.3">
      <c r="A8" s="33" t="s">
        <v>283</v>
      </c>
      <c r="B8" s="227">
        <f>SUM('T3.5(a)'!B9+'T3.5(b)'!B9+'T3.5(c)'!B9+'T3.5(d)'!B9)</f>
        <v>4</v>
      </c>
      <c r="C8" s="227">
        <f>SUM('T3.5(a)'!C9+'T3.5(b)'!C9+'T3.5(c)'!C9+'T3.5(d)'!C9)</f>
        <v>4</v>
      </c>
      <c r="D8" s="227">
        <v>4</v>
      </c>
      <c r="E8" s="227">
        <v>2</v>
      </c>
      <c r="F8" s="227">
        <v>0</v>
      </c>
      <c r="G8" s="227">
        <v>5</v>
      </c>
      <c r="H8" s="229"/>
    </row>
    <row r="9" spans="1:8" ht="15" customHeight="1" x14ac:dyDescent="0.35">
      <c r="A9" s="33" t="s">
        <v>126</v>
      </c>
      <c r="B9" s="227">
        <f>SUM('T3.5(a)'!B10+'T3.5(b)'!B10+'T3.5(c)'!B10+'T3.5(d)'!B10)</f>
        <v>181</v>
      </c>
      <c r="C9" s="227">
        <f>SUM('T3.5(a)'!C10+'T3.5(b)'!C10+'T3.5(c)'!C10+'T3.5(d)'!C10)</f>
        <v>209</v>
      </c>
      <c r="D9" s="227">
        <v>185</v>
      </c>
      <c r="E9" s="227">
        <v>149</v>
      </c>
      <c r="F9" s="85">
        <v>114</v>
      </c>
      <c r="G9" s="453">
        <v>105</v>
      </c>
      <c r="H9" s="229"/>
    </row>
    <row r="10" spans="1:8" ht="15" customHeight="1" x14ac:dyDescent="0.35">
      <c r="A10" s="33" t="s">
        <v>127</v>
      </c>
      <c r="B10" s="227">
        <f>SUM('T3.5(a)'!B11+'T3.5(b)'!B11+'T3.5(c)'!B11+'T3.5(d)'!B11)</f>
        <v>725</v>
      </c>
      <c r="C10" s="227">
        <f>SUM('T3.5(a)'!C11+'T3.5(b)'!C11+'T3.5(c)'!C11+'T3.5(d)'!C11)</f>
        <v>1070</v>
      </c>
      <c r="D10" s="227">
        <v>804</v>
      </c>
      <c r="E10" s="227">
        <v>739</v>
      </c>
      <c r="F10" s="85">
        <v>561</v>
      </c>
      <c r="G10" s="453">
        <v>584</v>
      </c>
      <c r="H10" s="229"/>
    </row>
    <row r="11" spans="1:8" ht="15" customHeight="1" x14ac:dyDescent="0.35">
      <c r="A11" s="33" t="s">
        <v>128</v>
      </c>
      <c r="B11" s="227">
        <f>SUM('T3.5(a)'!B12+'T3.5(b)'!B12+'T3.5(c)'!B12+'T3.5(d)'!B12)</f>
        <v>1005</v>
      </c>
      <c r="C11" s="227">
        <f>SUM('T3.5(a)'!C12+'T3.5(b)'!C12+'T3.5(c)'!C12+'T3.5(d)'!C12)</f>
        <v>1336</v>
      </c>
      <c r="D11" s="227">
        <v>1018</v>
      </c>
      <c r="E11" s="227">
        <v>1009</v>
      </c>
      <c r="F11" s="85">
        <v>866</v>
      </c>
      <c r="G11" s="453">
        <v>1005</v>
      </c>
      <c r="H11" s="229"/>
    </row>
    <row r="12" spans="1:8" ht="15" customHeight="1" x14ac:dyDescent="0.35">
      <c r="A12" s="33" t="s">
        <v>129</v>
      </c>
      <c r="B12" s="227">
        <f>SUM('T3.5(a)'!B13+'T3.5(b)'!B13+'T3.5(c)'!B13+'T3.5(d)'!B13)</f>
        <v>346</v>
      </c>
      <c r="C12" s="227">
        <f>SUM('T3.5(a)'!C13+'T3.5(b)'!C13+'T3.5(c)'!C13+'T3.5(d)'!C13)</f>
        <v>472</v>
      </c>
      <c r="D12" s="227">
        <v>379</v>
      </c>
      <c r="E12" s="227">
        <v>371</v>
      </c>
      <c r="F12" s="85">
        <v>376</v>
      </c>
      <c r="G12" s="453">
        <v>418</v>
      </c>
      <c r="H12" s="229"/>
    </row>
    <row r="13" spans="1:8" ht="15" customHeight="1" x14ac:dyDescent="0.35">
      <c r="A13" s="33" t="s">
        <v>130</v>
      </c>
      <c r="B13" s="227">
        <f>SUM('T3.5(a)'!B14+'T3.5(b)'!B14+'T3.5(c)'!B14+'T3.5(d)'!B14)</f>
        <v>162</v>
      </c>
      <c r="C13" s="227">
        <f>SUM('T3.5(a)'!C14+'T3.5(b)'!C14+'T3.5(c)'!C14+'T3.5(d)'!C14)</f>
        <v>173</v>
      </c>
      <c r="D13" s="227">
        <v>128</v>
      </c>
      <c r="E13" s="227">
        <v>149</v>
      </c>
      <c r="F13" s="85">
        <v>171</v>
      </c>
      <c r="G13" s="453">
        <v>190</v>
      </c>
      <c r="H13" s="229"/>
    </row>
    <row r="14" spans="1:8" ht="15" customHeight="1" x14ac:dyDescent="0.35">
      <c r="A14" s="33" t="s">
        <v>131</v>
      </c>
      <c r="B14" s="227">
        <f>SUM('T3.5(a)'!B15+'T3.5(b)'!B15+'T3.5(c)'!B15+'T3.5(d)'!B15)</f>
        <v>90</v>
      </c>
      <c r="C14" s="227">
        <f>SUM('T3.5(a)'!C15+'T3.5(b)'!C15+'T3.5(c)'!C15+'T3.5(d)'!C15)</f>
        <v>94</v>
      </c>
      <c r="D14" s="227">
        <v>83</v>
      </c>
      <c r="E14" s="227">
        <v>83</v>
      </c>
      <c r="F14" s="85">
        <v>103</v>
      </c>
      <c r="G14" s="453">
        <v>112</v>
      </c>
      <c r="H14" s="229"/>
    </row>
    <row r="15" spans="1:8" ht="15" customHeight="1" x14ac:dyDescent="0.35">
      <c r="A15" s="33" t="s">
        <v>132</v>
      </c>
      <c r="B15" s="227">
        <f>SUM('T3.5(a)'!B16+'T3.5(b)'!B16+'T3.5(c)'!B16+'T3.5(d)'!B16)</f>
        <v>50</v>
      </c>
      <c r="C15" s="227">
        <f>SUM('T3.5(a)'!C16+'T3.5(b)'!C16+'T3.5(c)'!C16+'T3.5(d)'!C16)</f>
        <v>48</v>
      </c>
      <c r="D15" s="227">
        <v>41</v>
      </c>
      <c r="E15" s="227">
        <v>52</v>
      </c>
      <c r="F15" s="85">
        <v>58</v>
      </c>
      <c r="G15" s="453">
        <v>59</v>
      </c>
      <c r="H15" s="229"/>
    </row>
    <row r="16" spans="1:8" ht="15" customHeight="1" x14ac:dyDescent="0.35">
      <c r="A16" s="33" t="s">
        <v>133</v>
      </c>
      <c r="B16" s="227">
        <f>SUM('T3.5(a)'!B17+'T3.5(b)'!B17+'T3.5(c)'!B17+'T3.5(d)'!B17)</f>
        <v>30</v>
      </c>
      <c r="C16" s="227">
        <f>SUM('T3.5(a)'!C17+'T3.5(b)'!C17+'T3.5(c)'!C17+'T3.5(d)'!C17)</f>
        <v>31</v>
      </c>
      <c r="D16" s="227">
        <v>17</v>
      </c>
      <c r="E16" s="227">
        <v>28</v>
      </c>
      <c r="F16" s="85">
        <v>37</v>
      </c>
      <c r="G16" s="453">
        <v>55</v>
      </c>
      <c r="H16" s="229"/>
    </row>
    <row r="17" spans="1:8" ht="15" customHeight="1" x14ac:dyDescent="0.35">
      <c r="A17" s="33" t="s">
        <v>134</v>
      </c>
      <c r="B17" s="227">
        <f>SUM('T3.5(a)'!B18+'T3.5(b)'!B18+'T3.5(c)'!B18+'T3.5(d)'!B18)</f>
        <v>12</v>
      </c>
      <c r="C17" s="227">
        <f>SUM('T3.5(a)'!C18+'T3.5(b)'!C18+'T3.5(c)'!C18+'T3.5(d)'!C18)</f>
        <v>14</v>
      </c>
      <c r="D17" s="227">
        <v>11</v>
      </c>
      <c r="E17" s="227">
        <v>14</v>
      </c>
      <c r="F17" s="85">
        <v>20</v>
      </c>
      <c r="G17" s="453">
        <v>22</v>
      </c>
      <c r="H17" s="229"/>
    </row>
    <row r="18" spans="1:8" ht="15" customHeight="1" x14ac:dyDescent="0.35">
      <c r="A18" s="33" t="s">
        <v>135</v>
      </c>
      <c r="B18" s="227">
        <f>SUM('T3.5(a)'!B19+'T3.5(b)'!B19+'T3.5(c)'!B19+'T3.5(d)'!B19)</f>
        <v>6</v>
      </c>
      <c r="C18" s="227">
        <f>SUM('T3.5(a)'!C19+'T3.5(b)'!C19+'T3.5(c)'!C19+'T3.5(d)'!C19)</f>
        <v>9</v>
      </c>
      <c r="D18" s="227">
        <v>5</v>
      </c>
      <c r="E18" s="227">
        <v>9</v>
      </c>
      <c r="F18" s="85">
        <v>10</v>
      </c>
      <c r="G18" s="453">
        <v>16</v>
      </c>
      <c r="H18" s="229"/>
    </row>
    <row r="19" spans="1:8" ht="15" customHeight="1" x14ac:dyDescent="0.35">
      <c r="A19" s="33" t="s">
        <v>136</v>
      </c>
      <c r="B19" s="227">
        <f>SUM('T3.5(a)'!B20+'T3.5(b)'!B20+'T3.5(c)'!B20+'T3.5(d)'!B20)</f>
        <v>1</v>
      </c>
      <c r="C19" s="227">
        <f>SUM('T3.5(a)'!C20+'T3.5(b)'!C20+'T3.5(c)'!C20+'T3.5(d)'!C20)</f>
        <v>2</v>
      </c>
      <c r="D19" s="227">
        <v>1</v>
      </c>
      <c r="E19" s="227">
        <v>2</v>
      </c>
      <c r="F19" s="85">
        <v>6</v>
      </c>
      <c r="G19" s="453">
        <v>4</v>
      </c>
      <c r="H19" s="229"/>
    </row>
    <row r="20" spans="1:8" ht="15" customHeight="1" x14ac:dyDescent="0.3">
      <c r="A20" s="33" t="s">
        <v>284</v>
      </c>
      <c r="B20" s="227">
        <f>SUM('T3.5(a)'!B21+'T3.5(b)'!B21+'T3.5(c)'!B21+'T3.5(d)'!B21)</f>
        <v>1</v>
      </c>
      <c r="C20" s="227">
        <f>SUM('T3.5(a)'!C21+'T3.5(b)'!C21+'T3.5(c)'!C21+'T3.5(d)'!C21)</f>
        <v>2</v>
      </c>
      <c r="D20" s="227">
        <v>3</v>
      </c>
      <c r="E20" s="227">
        <v>0</v>
      </c>
      <c r="F20" s="227">
        <v>0</v>
      </c>
      <c r="G20" s="227">
        <v>1</v>
      </c>
      <c r="H20" s="229"/>
    </row>
    <row r="21" spans="1:8" ht="15" customHeight="1" x14ac:dyDescent="0.3">
      <c r="A21" s="33" t="s">
        <v>285</v>
      </c>
      <c r="B21" s="227">
        <f>SUM('T3.5(a)'!B22+'T3.5(b)'!B22+'T3.5(c)'!B22+'T3.5(d)'!B22)</f>
        <v>0</v>
      </c>
      <c r="C21" s="227">
        <f>SUM('T3.5(a)'!C22+'T3.5(b)'!C22+'T3.5(c)'!C22+'T3.5(d)'!C22)</f>
        <v>0</v>
      </c>
      <c r="D21" s="227">
        <v>0</v>
      </c>
      <c r="E21" s="227">
        <v>1</v>
      </c>
      <c r="F21" s="227">
        <v>0</v>
      </c>
      <c r="G21" s="227">
        <v>0</v>
      </c>
      <c r="H21" s="229"/>
    </row>
    <row r="22" spans="1:8" ht="9.75" customHeight="1" x14ac:dyDescent="0.35">
      <c r="A22" s="33"/>
      <c r="B22" s="227"/>
      <c r="C22" s="227"/>
      <c r="D22" s="227"/>
      <c r="E22" s="227"/>
      <c r="F22" s="172"/>
      <c r="H22" s="229"/>
    </row>
    <row r="23" spans="1:8" ht="14.25" customHeight="1" x14ac:dyDescent="0.3">
      <c r="A23" s="225" t="s">
        <v>275</v>
      </c>
      <c r="B23" s="226">
        <f t="shared" ref="B23:F23" si="2">SUM(B24:B37)</f>
        <v>135</v>
      </c>
      <c r="C23" s="226">
        <f t="shared" si="2"/>
        <v>129</v>
      </c>
      <c r="D23" s="226">
        <f t="shared" si="2"/>
        <v>69</v>
      </c>
      <c r="E23" s="226">
        <f t="shared" si="2"/>
        <v>156</v>
      </c>
      <c r="F23" s="226">
        <f t="shared" si="2"/>
        <v>118</v>
      </c>
      <c r="G23" s="226">
        <f t="shared" ref="G23" si="3">SUM(G24:G37)</f>
        <v>91</v>
      </c>
      <c r="H23" s="229"/>
    </row>
    <row r="24" spans="1:8" ht="15" customHeight="1" x14ac:dyDescent="0.3">
      <c r="A24" s="33" t="s">
        <v>283</v>
      </c>
      <c r="B24" s="227">
        <f>SUM('T3.5(a)'!B25+'T3.5(b)'!B25+'T3.5(c)'!B25+'T3.5(d)'!B25)</f>
        <v>0</v>
      </c>
      <c r="C24" s="227">
        <f>SUM('T3.5(a)'!C25+'T3.5(b)'!C25+'T3.5(c)'!C25+'T3.5(d)'!C25)</f>
        <v>0</v>
      </c>
      <c r="D24" s="227">
        <v>0</v>
      </c>
      <c r="E24" s="227">
        <v>0</v>
      </c>
      <c r="F24" s="227">
        <v>0</v>
      </c>
      <c r="G24" s="227">
        <v>0</v>
      </c>
      <c r="H24" s="229"/>
    </row>
    <row r="25" spans="1:8" ht="15" customHeight="1" x14ac:dyDescent="0.3">
      <c r="A25" s="33" t="s">
        <v>126</v>
      </c>
      <c r="B25" s="227">
        <f>SUM('T3.5(a)'!B26+'T3.5(b)'!B26+'T3.5(c)'!B26+'T3.5(d)'!B26)</f>
        <v>0</v>
      </c>
      <c r="C25" s="227">
        <f>SUM('T3.5(a)'!C26+'T3.5(b)'!C26+'T3.5(c)'!C26+'T3.5(d)'!C26)</f>
        <v>0</v>
      </c>
      <c r="D25" s="227">
        <v>1</v>
      </c>
      <c r="E25" s="227">
        <v>1</v>
      </c>
      <c r="F25" s="227">
        <v>0</v>
      </c>
      <c r="G25" s="227">
        <v>0</v>
      </c>
      <c r="H25" s="229"/>
    </row>
    <row r="26" spans="1:8" ht="15" customHeight="1" x14ac:dyDescent="0.35">
      <c r="A26" s="33" t="s">
        <v>127</v>
      </c>
      <c r="B26" s="227">
        <f>SUM('T3.5(a)'!B27+'T3.5(b)'!B27+'T3.5(c)'!B27+'T3.5(d)'!B27)</f>
        <v>5</v>
      </c>
      <c r="C26" s="227">
        <f>SUM('T3.5(a)'!C27+'T3.5(b)'!C27+'T3.5(c)'!C27+'T3.5(d)'!C27)</f>
        <v>22</v>
      </c>
      <c r="D26" s="227">
        <v>5</v>
      </c>
      <c r="E26" s="227">
        <v>8</v>
      </c>
      <c r="F26" s="85">
        <v>11</v>
      </c>
      <c r="G26" s="453">
        <v>7</v>
      </c>
      <c r="H26" s="229"/>
    </row>
    <row r="27" spans="1:8" ht="15" customHeight="1" x14ac:dyDescent="0.35">
      <c r="A27" s="33" t="s">
        <v>128</v>
      </c>
      <c r="B27" s="227">
        <f>SUM('T3.5(a)'!B28+'T3.5(b)'!B28+'T3.5(c)'!B28+'T3.5(d)'!B28)</f>
        <v>46</v>
      </c>
      <c r="C27" s="227">
        <f>SUM('T3.5(a)'!C28+'T3.5(b)'!C28+'T3.5(c)'!C28+'T3.5(d)'!C28)</f>
        <v>58</v>
      </c>
      <c r="D27" s="227">
        <v>28</v>
      </c>
      <c r="E27" s="227">
        <v>27</v>
      </c>
      <c r="F27" s="85">
        <v>37</v>
      </c>
      <c r="G27" s="453">
        <v>34</v>
      </c>
      <c r="H27" s="229"/>
    </row>
    <row r="28" spans="1:8" ht="15" customHeight="1" x14ac:dyDescent="0.35">
      <c r="A28" s="33" t="s">
        <v>129</v>
      </c>
      <c r="B28" s="227">
        <f>SUM('T3.5(a)'!B29+'T3.5(b)'!B29+'T3.5(c)'!B29+'T3.5(d)'!B29)</f>
        <v>42</v>
      </c>
      <c r="C28" s="227">
        <f>SUM('T3.5(a)'!C29+'T3.5(b)'!C29+'T3.5(c)'!C29+'T3.5(d)'!C29)</f>
        <v>32</v>
      </c>
      <c r="D28" s="227">
        <v>21</v>
      </c>
      <c r="E28" s="227">
        <v>46</v>
      </c>
      <c r="F28" s="85">
        <v>45</v>
      </c>
      <c r="G28" s="453">
        <v>34</v>
      </c>
      <c r="H28" s="229"/>
    </row>
    <row r="29" spans="1:8" ht="15" customHeight="1" x14ac:dyDescent="0.35">
      <c r="A29" s="33" t="s">
        <v>130</v>
      </c>
      <c r="B29" s="227">
        <f>SUM('T3.5(a)'!B30+'T3.5(b)'!B30+'T3.5(c)'!B30+'T3.5(d)'!B30)</f>
        <v>20</v>
      </c>
      <c r="C29" s="227">
        <f>SUM('T3.5(a)'!C30+'T3.5(b)'!C30+'T3.5(c)'!C30+'T3.5(d)'!C30)</f>
        <v>8</v>
      </c>
      <c r="D29" s="227">
        <v>5</v>
      </c>
      <c r="E29" s="227">
        <v>46</v>
      </c>
      <c r="F29" s="85">
        <v>13</v>
      </c>
      <c r="G29" s="453">
        <v>11</v>
      </c>
      <c r="H29" s="229"/>
    </row>
    <row r="30" spans="1:8" ht="15" customHeight="1" x14ac:dyDescent="0.35">
      <c r="A30" s="33" t="s">
        <v>131</v>
      </c>
      <c r="B30" s="227">
        <f>SUM('T3.5(a)'!B31+'T3.5(b)'!B31+'T3.5(c)'!B31+'T3.5(d)'!B31)</f>
        <v>10</v>
      </c>
      <c r="C30" s="227">
        <f>SUM('T3.5(a)'!C31+'T3.5(b)'!C31+'T3.5(c)'!C31+'T3.5(d)'!C31)</f>
        <v>6</v>
      </c>
      <c r="D30" s="227">
        <v>6</v>
      </c>
      <c r="E30" s="227">
        <v>19</v>
      </c>
      <c r="F30" s="85">
        <v>7</v>
      </c>
      <c r="G30" s="453">
        <v>4</v>
      </c>
      <c r="H30" s="229"/>
    </row>
    <row r="31" spans="1:8" ht="15" customHeight="1" x14ac:dyDescent="0.35">
      <c r="A31" s="33" t="s">
        <v>132</v>
      </c>
      <c r="B31" s="227">
        <f>SUM('T3.5(a)'!B32+'T3.5(b)'!B32+'T3.5(c)'!B32+'T3.5(d)'!B32)</f>
        <v>4</v>
      </c>
      <c r="C31" s="227">
        <f>SUM('T3.5(a)'!C32+'T3.5(b)'!C32+'T3.5(c)'!C32+'T3.5(d)'!C32)</f>
        <v>1</v>
      </c>
      <c r="D31" s="227">
        <v>0</v>
      </c>
      <c r="E31" s="227">
        <v>4</v>
      </c>
      <c r="F31" s="85">
        <v>3</v>
      </c>
      <c r="G31" s="227">
        <v>0</v>
      </c>
      <c r="H31" s="229"/>
    </row>
    <row r="32" spans="1:8" ht="15" customHeight="1" x14ac:dyDescent="0.35">
      <c r="A32" s="33" t="s">
        <v>133</v>
      </c>
      <c r="B32" s="227">
        <f>SUM('T3.5(a)'!B33+'T3.5(b)'!B33+'T3.5(c)'!B33+'T3.5(d)'!B33)</f>
        <v>2</v>
      </c>
      <c r="C32" s="227">
        <f>SUM('T3.5(a)'!C33+'T3.5(b)'!C33+'T3.5(c)'!C33+'T3.5(d)'!C33)</f>
        <v>0</v>
      </c>
      <c r="D32" s="227">
        <v>1</v>
      </c>
      <c r="E32" s="227">
        <v>3</v>
      </c>
      <c r="F32" s="85">
        <v>1</v>
      </c>
      <c r="G32" s="453">
        <v>1</v>
      </c>
      <c r="H32" s="229"/>
    </row>
    <row r="33" spans="1:8" ht="15" customHeight="1" x14ac:dyDescent="0.35">
      <c r="A33" s="33" t="s">
        <v>134</v>
      </c>
      <c r="B33" s="227">
        <f>SUM('T3.5(a)'!B34+'T3.5(b)'!B34+'T3.5(c)'!B34+'T3.5(d)'!B34)</f>
        <v>2</v>
      </c>
      <c r="C33" s="227">
        <f>SUM('T3.5(a)'!C34+'T3.5(b)'!C34+'T3.5(c)'!C34+'T3.5(d)'!C34)</f>
        <v>0</v>
      </c>
      <c r="D33" s="227">
        <v>0</v>
      </c>
      <c r="E33" s="227">
        <v>2</v>
      </c>
      <c r="F33" s="85">
        <v>1</v>
      </c>
      <c r="G33" s="227">
        <v>0</v>
      </c>
      <c r="H33" s="229"/>
    </row>
    <row r="34" spans="1:8" ht="15" customHeight="1" x14ac:dyDescent="0.3">
      <c r="A34" s="33" t="s">
        <v>135</v>
      </c>
      <c r="B34" s="227">
        <f>SUM('T3.5(a)'!B35+'T3.5(b)'!B35+'T3.5(c)'!B35+'T3.5(d)'!B35)</f>
        <v>3</v>
      </c>
      <c r="C34" s="227">
        <f>SUM('T3.5(a)'!C35+'T3.5(b)'!C35+'T3.5(c)'!C35+'T3.5(d)'!C35)</f>
        <v>2</v>
      </c>
      <c r="D34" s="227">
        <v>2</v>
      </c>
      <c r="E34" s="227">
        <v>0</v>
      </c>
      <c r="F34" s="227">
        <v>0</v>
      </c>
      <c r="G34" s="227">
        <v>0</v>
      </c>
      <c r="H34" s="229"/>
    </row>
    <row r="35" spans="1:8" ht="15" customHeight="1" x14ac:dyDescent="0.3">
      <c r="A35" s="33" t="s">
        <v>136</v>
      </c>
      <c r="B35" s="227">
        <f>SUM('T3.5(a)'!B36+'T3.5(b)'!B36+'T3.5(c)'!B36+'T3.5(d)'!B36)</f>
        <v>0</v>
      </c>
      <c r="C35" s="227">
        <f>SUM('T3.5(a)'!C36+'T3.5(b)'!C36+'T3.5(c)'!C36+'T3.5(d)'!C36)</f>
        <v>0</v>
      </c>
      <c r="D35" s="227">
        <v>0</v>
      </c>
      <c r="E35" s="227">
        <v>0</v>
      </c>
      <c r="F35" s="227">
        <v>0</v>
      </c>
      <c r="G35" s="227">
        <v>0</v>
      </c>
      <c r="H35" s="229"/>
    </row>
    <row r="36" spans="1:8" ht="15" customHeight="1" x14ac:dyDescent="0.3">
      <c r="A36" s="33" t="s">
        <v>284</v>
      </c>
      <c r="B36" s="227">
        <f>SUM('T3.5(a)'!B37+'T3.5(b)'!B37+'T3.5(c)'!B37+'T3.5(d)'!B37)</f>
        <v>1</v>
      </c>
      <c r="C36" s="227">
        <f>SUM('T3.5(a)'!C37+'T3.5(b)'!C37+'T3.5(c)'!C37+'T3.5(d)'!C37)</f>
        <v>0</v>
      </c>
      <c r="D36" s="227">
        <v>0</v>
      </c>
      <c r="E36" s="227">
        <v>0</v>
      </c>
      <c r="F36" s="227">
        <v>0</v>
      </c>
      <c r="G36" s="227">
        <v>0</v>
      </c>
      <c r="H36" s="229"/>
    </row>
    <row r="37" spans="1:8" ht="15" customHeight="1" x14ac:dyDescent="0.3">
      <c r="A37" s="33" t="s">
        <v>285</v>
      </c>
      <c r="B37" s="227">
        <f>SUM('T3.5(a)'!B38+'T3.5(b)'!B38+'T3.5(c)'!B38+'T3.5(d)'!B38)</f>
        <v>0</v>
      </c>
      <c r="C37" s="227">
        <f>SUM('T3.5(a)'!C38+'T3.5(b)'!C38+'T3.5(c)'!C38+'T3.5(d)'!C38)</f>
        <v>0</v>
      </c>
      <c r="D37" s="227">
        <v>0</v>
      </c>
      <c r="E37" s="227">
        <v>0</v>
      </c>
      <c r="F37" s="227">
        <v>0</v>
      </c>
      <c r="G37" s="227">
        <v>0</v>
      </c>
      <c r="H37" s="229"/>
    </row>
    <row r="38" spans="1:8" ht="9.75" customHeight="1" x14ac:dyDescent="0.35">
      <c r="A38" s="147"/>
      <c r="B38" s="35"/>
      <c r="C38" s="35"/>
      <c r="D38" s="35"/>
      <c r="E38" s="35"/>
      <c r="F38" s="172"/>
      <c r="H38" s="229"/>
    </row>
    <row r="39" spans="1:8" ht="14.25" customHeight="1" x14ac:dyDescent="0.3">
      <c r="A39" s="225" t="s">
        <v>276</v>
      </c>
      <c r="B39" s="226">
        <f t="shared" ref="B39:F39" si="4">SUM(B40:B53)</f>
        <v>83</v>
      </c>
      <c r="C39" s="226">
        <f t="shared" si="4"/>
        <v>71</v>
      </c>
      <c r="D39" s="226">
        <f t="shared" si="4"/>
        <v>35</v>
      </c>
      <c r="E39" s="226">
        <f t="shared" si="4"/>
        <v>60</v>
      </c>
      <c r="F39" s="226">
        <f t="shared" si="4"/>
        <v>78</v>
      </c>
      <c r="G39" s="226">
        <f t="shared" ref="G39" si="5">SUM(G40:G53)</f>
        <v>66</v>
      </c>
      <c r="H39" s="229"/>
    </row>
    <row r="40" spans="1:8" ht="15" customHeight="1" x14ac:dyDescent="0.3">
      <c r="A40" s="33" t="s">
        <v>283</v>
      </c>
      <c r="B40" s="227">
        <f>SUM('T3.5(a)'!B41+'T3.5(b)'!B41+'T3.5(c)'!B41+'T3.5(d)'!B41)</f>
        <v>0</v>
      </c>
      <c r="C40" s="227">
        <f>SUM('T3.5(a)'!C41+'T3.5(b)'!C41+'T3.5(c)'!C41+'T3.5(d)'!C41)</f>
        <v>0</v>
      </c>
      <c r="D40" s="227">
        <v>0</v>
      </c>
      <c r="E40" s="227">
        <v>0</v>
      </c>
      <c r="F40" s="227">
        <v>0</v>
      </c>
      <c r="G40" s="227">
        <v>0</v>
      </c>
      <c r="H40" s="229"/>
    </row>
    <row r="41" spans="1:8" ht="15" customHeight="1" x14ac:dyDescent="0.35">
      <c r="A41" s="33" t="s">
        <v>126</v>
      </c>
      <c r="B41" s="227">
        <f>SUM('T3.5(a)'!B42+'T3.5(b)'!B42+'T3.5(c)'!B42+'T3.5(d)'!B42)</f>
        <v>9</v>
      </c>
      <c r="C41" s="227">
        <f>SUM('T3.5(a)'!C42+'T3.5(b)'!C42+'T3.5(c)'!C42+'T3.5(d)'!C42)</f>
        <v>11</v>
      </c>
      <c r="D41" s="227">
        <v>1</v>
      </c>
      <c r="E41" s="227">
        <v>1</v>
      </c>
      <c r="F41" s="85">
        <v>4</v>
      </c>
      <c r="G41" s="453">
        <v>4</v>
      </c>
      <c r="H41" s="229"/>
    </row>
    <row r="42" spans="1:8" ht="15" customHeight="1" x14ac:dyDescent="0.35">
      <c r="A42" s="33" t="s">
        <v>127</v>
      </c>
      <c r="B42" s="227">
        <f>SUM('T3.5(a)'!B43+'T3.5(b)'!B43+'T3.5(c)'!B43+'T3.5(d)'!B43)</f>
        <v>20</v>
      </c>
      <c r="C42" s="227">
        <f>SUM('T3.5(a)'!C43+'T3.5(b)'!C43+'T3.5(c)'!C43+'T3.5(d)'!C43)</f>
        <v>20</v>
      </c>
      <c r="D42" s="227">
        <v>5</v>
      </c>
      <c r="E42" s="227">
        <v>18</v>
      </c>
      <c r="F42" s="85">
        <v>19</v>
      </c>
      <c r="G42" s="453">
        <v>11</v>
      </c>
      <c r="H42" s="229"/>
    </row>
    <row r="43" spans="1:8" ht="15" customHeight="1" x14ac:dyDescent="0.35">
      <c r="A43" s="33" t="s">
        <v>128</v>
      </c>
      <c r="B43" s="227">
        <f>SUM('T3.5(a)'!B44+'T3.5(b)'!B44+'T3.5(c)'!B44+'T3.5(d)'!B44)</f>
        <v>37</v>
      </c>
      <c r="C43" s="227">
        <f>SUM('T3.5(a)'!C44+'T3.5(b)'!C44+'T3.5(c)'!C44+'T3.5(d)'!C44)</f>
        <v>20</v>
      </c>
      <c r="D43" s="227">
        <v>15</v>
      </c>
      <c r="E43" s="227">
        <v>32</v>
      </c>
      <c r="F43" s="85">
        <v>19</v>
      </c>
      <c r="G43" s="453">
        <v>21</v>
      </c>
      <c r="H43" s="229"/>
    </row>
    <row r="44" spans="1:8" ht="15" customHeight="1" x14ac:dyDescent="0.35">
      <c r="A44" s="33" t="s">
        <v>129</v>
      </c>
      <c r="B44" s="227">
        <f>SUM('T3.5(a)'!B45+'T3.5(b)'!B45+'T3.5(c)'!B45+'T3.5(d)'!B45)</f>
        <v>11</v>
      </c>
      <c r="C44" s="227">
        <f>SUM('T3.5(a)'!C45+'T3.5(b)'!C45+'T3.5(c)'!C45+'T3.5(d)'!C45)</f>
        <v>11</v>
      </c>
      <c r="D44" s="227">
        <v>9</v>
      </c>
      <c r="E44" s="227">
        <v>6</v>
      </c>
      <c r="F44" s="85">
        <v>24</v>
      </c>
      <c r="G44" s="453">
        <v>16</v>
      </c>
      <c r="H44" s="229"/>
    </row>
    <row r="45" spans="1:8" ht="15" customHeight="1" x14ac:dyDescent="0.35">
      <c r="A45" s="33" t="s">
        <v>130</v>
      </c>
      <c r="B45" s="227">
        <f>SUM('T3.5(a)'!B46+'T3.5(b)'!B46+'T3.5(c)'!B46+'T3.5(d)'!B46)</f>
        <v>2</v>
      </c>
      <c r="C45" s="227">
        <f>SUM('T3.5(a)'!C46+'T3.5(b)'!C46+'T3.5(c)'!C46+'T3.5(d)'!C46)</f>
        <v>4</v>
      </c>
      <c r="D45" s="227">
        <v>1</v>
      </c>
      <c r="E45" s="227">
        <v>2</v>
      </c>
      <c r="F45" s="85">
        <v>9</v>
      </c>
      <c r="G45" s="453">
        <v>6</v>
      </c>
      <c r="H45" s="229"/>
    </row>
    <row r="46" spans="1:8" ht="15" customHeight="1" x14ac:dyDescent="0.35">
      <c r="A46" s="33" t="s">
        <v>131</v>
      </c>
      <c r="B46" s="227">
        <f>SUM('T3.5(a)'!B47+'T3.5(b)'!B47+'T3.5(c)'!B47+'T3.5(d)'!B47)</f>
        <v>1</v>
      </c>
      <c r="C46" s="227">
        <f>SUM('T3.5(a)'!C47+'T3.5(b)'!C47+'T3.5(c)'!C47+'T3.5(d)'!C47)</f>
        <v>4</v>
      </c>
      <c r="D46" s="227">
        <v>2</v>
      </c>
      <c r="E46" s="227">
        <v>1</v>
      </c>
      <c r="F46" s="85">
        <v>3</v>
      </c>
      <c r="G46" s="453">
        <v>4</v>
      </c>
      <c r="H46" s="229"/>
    </row>
    <row r="47" spans="1:8" ht="15" customHeight="1" x14ac:dyDescent="0.3">
      <c r="A47" s="33" t="s">
        <v>132</v>
      </c>
      <c r="B47" s="227">
        <f>SUM('T3.5(a)'!B48+'T3.5(b)'!B48+'T3.5(c)'!B48+'T3.5(d)'!B48)</f>
        <v>2</v>
      </c>
      <c r="C47" s="227">
        <f>SUM('T3.5(a)'!C48+'T3.5(b)'!C48+'T3.5(c)'!C48+'T3.5(d)'!C48)</f>
        <v>1</v>
      </c>
      <c r="D47" s="227">
        <v>1</v>
      </c>
      <c r="E47" s="227">
        <v>0</v>
      </c>
      <c r="F47" s="227">
        <v>0</v>
      </c>
      <c r="G47" s="227">
        <v>2</v>
      </c>
      <c r="H47" s="229"/>
    </row>
    <row r="48" spans="1:8" ht="15" customHeight="1" x14ac:dyDescent="0.3">
      <c r="A48" s="33" t="s">
        <v>133</v>
      </c>
      <c r="B48" s="227">
        <f>SUM('T3.5(a)'!B49+'T3.5(b)'!B49+'T3.5(c)'!B49+'T3.5(d)'!B49)</f>
        <v>1</v>
      </c>
      <c r="C48" s="227">
        <f>SUM('T3.5(a)'!C49+'T3.5(b)'!C49+'T3.5(c)'!C49+'T3.5(d)'!C49)</f>
        <v>0</v>
      </c>
      <c r="D48" s="227">
        <v>0</v>
      </c>
      <c r="E48" s="227">
        <v>0</v>
      </c>
      <c r="F48" s="227">
        <v>0</v>
      </c>
      <c r="G48" s="227">
        <v>0</v>
      </c>
      <c r="H48" s="229"/>
    </row>
    <row r="49" spans="1:12" ht="15" customHeight="1" x14ac:dyDescent="0.3">
      <c r="A49" s="33" t="s">
        <v>134</v>
      </c>
      <c r="B49" s="227">
        <f>SUM('T3.5(a)'!B50+'T3.5(b)'!B50+'T3.5(c)'!B50+'T3.5(d)'!B50)</f>
        <v>0</v>
      </c>
      <c r="C49" s="227">
        <f>SUM('T3.5(a)'!C50+'T3.5(b)'!C50+'T3.5(c)'!C50+'T3.5(d)'!C50)</f>
        <v>0</v>
      </c>
      <c r="D49" s="227">
        <v>0</v>
      </c>
      <c r="E49" s="227">
        <v>0</v>
      </c>
      <c r="F49" s="227">
        <v>0</v>
      </c>
      <c r="G49" s="227">
        <v>1</v>
      </c>
      <c r="H49" s="229"/>
    </row>
    <row r="50" spans="1:12" ht="15" customHeight="1" x14ac:dyDescent="0.3">
      <c r="A50" s="33" t="s">
        <v>135</v>
      </c>
      <c r="B50" s="227">
        <f>SUM('T3.5(a)'!B51+'T3.5(b)'!B51+'T3.5(c)'!B51+'T3.5(d)'!B51)</f>
        <v>0</v>
      </c>
      <c r="C50" s="227">
        <f>SUM('T3.5(a)'!C51+'T3.5(b)'!C51+'T3.5(c)'!C51+'T3.5(d)'!C51)</f>
        <v>0</v>
      </c>
      <c r="D50" s="227">
        <v>1</v>
      </c>
      <c r="E50" s="227">
        <v>0</v>
      </c>
      <c r="F50" s="227">
        <v>0</v>
      </c>
      <c r="G50" s="227">
        <v>1</v>
      </c>
      <c r="H50" s="229"/>
    </row>
    <row r="51" spans="1:12" ht="15" customHeight="1" x14ac:dyDescent="0.3">
      <c r="A51" s="33" t="s">
        <v>136</v>
      </c>
      <c r="B51" s="227">
        <f>SUM('T3.5(a)'!B52+'T3.5(b)'!B52+'T3.5(c)'!B52+'T3.5(d)'!B52)</f>
        <v>0</v>
      </c>
      <c r="C51" s="227">
        <f>SUM('T3.5(a)'!C52+'T3.5(b)'!C52+'T3.5(c)'!C52+'T3.5(d)'!C52)</f>
        <v>0</v>
      </c>
      <c r="D51" s="227">
        <v>0</v>
      </c>
      <c r="E51" s="227">
        <v>0</v>
      </c>
      <c r="F51" s="227">
        <v>0</v>
      </c>
      <c r="G51" s="227">
        <v>0</v>
      </c>
      <c r="H51" s="229"/>
    </row>
    <row r="52" spans="1:12" ht="15" customHeight="1" x14ac:dyDescent="0.3">
      <c r="A52" s="33" t="s">
        <v>284</v>
      </c>
      <c r="B52" s="227">
        <f>SUM('T3.5(a)'!B53+'T3.5(b)'!B53+'T3.5(c)'!B53+'T3.5(d)'!B53)</f>
        <v>0</v>
      </c>
      <c r="C52" s="227">
        <f>SUM('T3.5(a)'!C53+'T3.5(b)'!C53+'T3.5(c)'!C53+'T3.5(d)'!C53)</f>
        <v>0</v>
      </c>
      <c r="D52" s="227">
        <v>0</v>
      </c>
      <c r="E52" s="227">
        <v>0</v>
      </c>
      <c r="F52" s="227">
        <v>0</v>
      </c>
      <c r="G52" s="227">
        <v>0</v>
      </c>
      <c r="H52" s="229"/>
    </row>
    <row r="53" spans="1:12" ht="15" customHeight="1" x14ac:dyDescent="0.3">
      <c r="A53" s="33" t="s">
        <v>285</v>
      </c>
      <c r="B53" s="227">
        <f>SUM('T3.5(a)'!B54+'T3.5(b)'!B54+'T3.5(c)'!B54+'T3.5(d)'!B54)</f>
        <v>0</v>
      </c>
      <c r="C53" s="227">
        <f>SUM('T3.5(a)'!C54+'T3.5(b)'!C54+'T3.5(c)'!C54+'T3.5(d)'!C54)</f>
        <v>0</v>
      </c>
      <c r="D53" s="227">
        <v>0</v>
      </c>
      <c r="E53" s="227">
        <v>0</v>
      </c>
      <c r="F53" s="227">
        <v>0</v>
      </c>
      <c r="G53" s="227">
        <v>0</v>
      </c>
      <c r="H53" s="229"/>
    </row>
    <row r="54" spans="1:12" ht="3.75" customHeight="1" x14ac:dyDescent="0.35">
      <c r="F54" s="316"/>
      <c r="G54" s="316"/>
      <c r="H54" s="229"/>
    </row>
    <row r="55" spans="1:12" ht="3.75" customHeight="1" x14ac:dyDescent="0.35">
      <c r="A55" s="243"/>
      <c r="B55" s="244"/>
      <c r="C55" s="244"/>
      <c r="D55" s="244"/>
      <c r="E55" s="244"/>
      <c r="F55" s="172"/>
      <c r="H55" s="229"/>
    </row>
    <row r="56" spans="1:12" ht="14.25" customHeight="1" x14ac:dyDescent="0.3">
      <c r="A56" s="225" t="s">
        <v>34</v>
      </c>
      <c r="B56" s="226">
        <f t="shared" ref="B56:E56" si="6">SUM(B57:B70)</f>
        <v>2831</v>
      </c>
      <c r="C56" s="226">
        <f t="shared" si="6"/>
        <v>3664</v>
      </c>
      <c r="D56" s="226">
        <f t="shared" si="6"/>
        <v>2783</v>
      </c>
      <c r="E56" s="226">
        <f t="shared" si="6"/>
        <v>2824</v>
      </c>
      <c r="F56" s="320">
        <f>SUM(F57:F70)</f>
        <v>2518</v>
      </c>
      <c r="G56" s="226">
        <f>SUM(G57:G70)</f>
        <v>2733</v>
      </c>
      <c r="H56" s="229"/>
    </row>
    <row r="57" spans="1:12" ht="15" customHeight="1" x14ac:dyDescent="0.3">
      <c r="A57" s="33" t="s">
        <v>283</v>
      </c>
      <c r="B57" s="227">
        <f t="shared" ref="B57:E57" si="7">SUM(B40,B24,B8)</f>
        <v>4</v>
      </c>
      <c r="C57" s="227">
        <f t="shared" si="7"/>
        <v>4</v>
      </c>
      <c r="D57" s="227">
        <f t="shared" si="7"/>
        <v>4</v>
      </c>
      <c r="E57" s="227">
        <f t="shared" si="7"/>
        <v>2</v>
      </c>
      <c r="F57" s="227">
        <f>SUM(F40,F24,F8)</f>
        <v>0</v>
      </c>
      <c r="G57" s="227">
        <v>5</v>
      </c>
      <c r="H57" s="229"/>
      <c r="K57" s="33"/>
    </row>
    <row r="58" spans="1:12" ht="15" customHeight="1" x14ac:dyDescent="0.3">
      <c r="A58" s="33" t="s">
        <v>126</v>
      </c>
      <c r="B58" s="227">
        <f t="shared" ref="B58:F58" si="8">SUM(B41,B25,B9)</f>
        <v>190</v>
      </c>
      <c r="C58" s="227">
        <f t="shared" si="8"/>
        <v>220</v>
      </c>
      <c r="D58" s="227">
        <f t="shared" si="8"/>
        <v>187</v>
      </c>
      <c r="E58" s="227">
        <f t="shared" si="8"/>
        <v>151</v>
      </c>
      <c r="F58" s="227">
        <f t="shared" si="8"/>
        <v>118</v>
      </c>
      <c r="G58" s="227">
        <v>109</v>
      </c>
      <c r="H58" s="229"/>
      <c r="I58" s="229"/>
      <c r="K58" s="33"/>
      <c r="L58" s="229"/>
    </row>
    <row r="59" spans="1:12" ht="15" customHeight="1" x14ac:dyDescent="0.3">
      <c r="A59" s="33" t="s">
        <v>127</v>
      </c>
      <c r="B59" s="227">
        <f t="shared" ref="B59:F59" si="9">SUM(B42,B26,B10)</f>
        <v>750</v>
      </c>
      <c r="C59" s="227">
        <f t="shared" si="9"/>
        <v>1112</v>
      </c>
      <c r="D59" s="227">
        <f t="shared" si="9"/>
        <v>814</v>
      </c>
      <c r="E59" s="227">
        <f t="shared" si="9"/>
        <v>765</v>
      </c>
      <c r="F59" s="227">
        <f t="shared" si="9"/>
        <v>591</v>
      </c>
      <c r="G59" s="227">
        <v>602</v>
      </c>
      <c r="H59" s="229"/>
      <c r="I59" s="229"/>
      <c r="J59" s="249"/>
      <c r="K59" s="33"/>
    </row>
    <row r="60" spans="1:12" ht="15" customHeight="1" x14ac:dyDescent="0.3">
      <c r="A60" s="33" t="s">
        <v>128</v>
      </c>
      <c r="B60" s="227">
        <f t="shared" ref="B60:F60" si="10">SUM(B43,B27,B11)</f>
        <v>1088</v>
      </c>
      <c r="C60" s="227">
        <f t="shared" si="10"/>
        <v>1414</v>
      </c>
      <c r="D60" s="227">
        <f t="shared" si="10"/>
        <v>1061</v>
      </c>
      <c r="E60" s="227">
        <f t="shared" si="10"/>
        <v>1068</v>
      </c>
      <c r="F60" s="227">
        <f t="shared" si="10"/>
        <v>922</v>
      </c>
      <c r="G60" s="227">
        <v>1060</v>
      </c>
      <c r="H60" s="229"/>
      <c r="I60" s="229"/>
      <c r="J60" s="250"/>
      <c r="K60" s="33"/>
    </row>
    <row r="61" spans="1:12" ht="15" customHeight="1" x14ac:dyDescent="0.3">
      <c r="A61" s="33" t="s">
        <v>129</v>
      </c>
      <c r="B61" s="227">
        <f t="shared" ref="B61:F61" si="11">SUM(B44,B28,B12)</f>
        <v>399</v>
      </c>
      <c r="C61" s="227">
        <f t="shared" si="11"/>
        <v>515</v>
      </c>
      <c r="D61" s="227">
        <f t="shared" si="11"/>
        <v>409</v>
      </c>
      <c r="E61" s="227">
        <f t="shared" si="11"/>
        <v>423</v>
      </c>
      <c r="F61" s="227">
        <f t="shared" si="11"/>
        <v>445</v>
      </c>
      <c r="G61" s="227">
        <v>468</v>
      </c>
      <c r="H61" s="229"/>
      <c r="I61" s="229"/>
      <c r="K61" s="33"/>
    </row>
    <row r="62" spans="1:12" ht="15" customHeight="1" x14ac:dyDescent="0.3">
      <c r="A62" s="33" t="s">
        <v>130</v>
      </c>
      <c r="B62" s="227">
        <f t="shared" ref="B62:F62" si="12">SUM(B45,B29,B13)</f>
        <v>184</v>
      </c>
      <c r="C62" s="227">
        <f t="shared" si="12"/>
        <v>185</v>
      </c>
      <c r="D62" s="227">
        <f t="shared" si="12"/>
        <v>134</v>
      </c>
      <c r="E62" s="227">
        <f t="shared" si="12"/>
        <v>197</v>
      </c>
      <c r="F62" s="227">
        <f t="shared" si="12"/>
        <v>193</v>
      </c>
      <c r="G62" s="227">
        <v>207</v>
      </c>
      <c r="H62" s="229"/>
      <c r="K62" s="33"/>
    </row>
    <row r="63" spans="1:12" ht="15" customHeight="1" x14ac:dyDescent="0.3">
      <c r="A63" s="33" t="s">
        <v>131</v>
      </c>
      <c r="B63" s="227">
        <f t="shared" ref="B63:F63" si="13">SUM(B46,B30,B14)</f>
        <v>101</v>
      </c>
      <c r="C63" s="227">
        <f t="shared" si="13"/>
        <v>104</v>
      </c>
      <c r="D63" s="227">
        <f t="shared" si="13"/>
        <v>91</v>
      </c>
      <c r="E63" s="227">
        <f t="shared" si="13"/>
        <v>103</v>
      </c>
      <c r="F63" s="227">
        <f t="shared" si="13"/>
        <v>113</v>
      </c>
      <c r="G63" s="227">
        <v>120</v>
      </c>
      <c r="H63" s="229"/>
      <c r="I63" s="229"/>
      <c r="K63" s="33"/>
    </row>
    <row r="64" spans="1:12" ht="15" customHeight="1" x14ac:dyDescent="0.3">
      <c r="A64" s="33" t="s">
        <v>132</v>
      </c>
      <c r="B64" s="227">
        <f t="shared" ref="B64:F64" si="14">SUM(B47,B31,B15)</f>
        <v>56</v>
      </c>
      <c r="C64" s="227">
        <f t="shared" si="14"/>
        <v>50</v>
      </c>
      <c r="D64" s="227">
        <f t="shared" si="14"/>
        <v>42</v>
      </c>
      <c r="E64" s="227">
        <f t="shared" si="14"/>
        <v>56</v>
      </c>
      <c r="F64" s="227">
        <f t="shared" si="14"/>
        <v>61</v>
      </c>
      <c r="G64" s="227">
        <v>61</v>
      </c>
      <c r="H64" s="229"/>
      <c r="K64" s="33"/>
    </row>
    <row r="65" spans="1:11" ht="15" customHeight="1" x14ac:dyDescent="0.3">
      <c r="A65" s="33" t="s">
        <v>133</v>
      </c>
      <c r="B65" s="227">
        <f t="shared" ref="B65:F65" si="15">SUM(B48,B32,B16)</f>
        <v>33</v>
      </c>
      <c r="C65" s="227">
        <f t="shared" si="15"/>
        <v>31</v>
      </c>
      <c r="D65" s="227">
        <f t="shared" si="15"/>
        <v>18</v>
      </c>
      <c r="E65" s="227">
        <f t="shared" si="15"/>
        <v>31</v>
      </c>
      <c r="F65" s="227">
        <f t="shared" si="15"/>
        <v>38</v>
      </c>
      <c r="G65" s="227">
        <v>56</v>
      </c>
      <c r="H65" s="229"/>
      <c r="K65" s="33"/>
    </row>
    <row r="66" spans="1:11" ht="15" customHeight="1" x14ac:dyDescent="0.3">
      <c r="A66" s="33" t="s">
        <v>134</v>
      </c>
      <c r="B66" s="227">
        <f t="shared" ref="B66:F66" si="16">SUM(B49,B33,B17)</f>
        <v>14</v>
      </c>
      <c r="C66" s="227">
        <f t="shared" si="16"/>
        <v>14</v>
      </c>
      <c r="D66" s="227">
        <f t="shared" si="16"/>
        <v>11</v>
      </c>
      <c r="E66" s="227">
        <f t="shared" si="16"/>
        <v>16</v>
      </c>
      <c r="F66" s="227">
        <f t="shared" si="16"/>
        <v>21</v>
      </c>
      <c r="G66" s="227">
        <v>23</v>
      </c>
      <c r="H66" s="229"/>
      <c r="K66" s="33"/>
    </row>
    <row r="67" spans="1:11" ht="15" customHeight="1" x14ac:dyDescent="0.3">
      <c r="A67" s="33" t="s">
        <v>135</v>
      </c>
      <c r="B67" s="227">
        <f t="shared" ref="B67:F67" si="17">SUM(B50,B34,B18)</f>
        <v>9</v>
      </c>
      <c r="C67" s="227">
        <f t="shared" si="17"/>
        <v>11</v>
      </c>
      <c r="D67" s="227">
        <f t="shared" si="17"/>
        <v>8</v>
      </c>
      <c r="E67" s="227">
        <f t="shared" si="17"/>
        <v>9</v>
      </c>
      <c r="F67" s="227">
        <f t="shared" si="17"/>
        <v>10</v>
      </c>
      <c r="G67" s="227">
        <v>17</v>
      </c>
      <c r="H67" s="229"/>
      <c r="K67" s="33"/>
    </row>
    <row r="68" spans="1:11" ht="15" customHeight="1" x14ac:dyDescent="0.3">
      <c r="A68" s="33" t="s">
        <v>136</v>
      </c>
      <c r="B68" s="227">
        <f t="shared" ref="B68:F68" si="18">SUM(B51,B35,B19)</f>
        <v>1</v>
      </c>
      <c r="C68" s="227">
        <f t="shared" si="18"/>
        <v>2</v>
      </c>
      <c r="D68" s="227">
        <f t="shared" si="18"/>
        <v>1</v>
      </c>
      <c r="E68" s="227">
        <f t="shared" si="18"/>
        <v>2</v>
      </c>
      <c r="F68" s="227">
        <f t="shared" si="18"/>
        <v>6</v>
      </c>
      <c r="G68" s="227">
        <v>4</v>
      </c>
      <c r="H68" s="229"/>
      <c r="K68" s="33"/>
    </row>
    <row r="69" spans="1:11" ht="15" customHeight="1" x14ac:dyDescent="0.3">
      <c r="A69" s="33" t="s">
        <v>284</v>
      </c>
      <c r="B69" s="227">
        <f t="shared" ref="B69:F69" si="19">SUM(B52,B36,B20)</f>
        <v>2</v>
      </c>
      <c r="C69" s="227">
        <f t="shared" si="19"/>
        <v>2</v>
      </c>
      <c r="D69" s="227">
        <f t="shared" si="19"/>
        <v>3</v>
      </c>
      <c r="E69" s="227">
        <f t="shared" si="19"/>
        <v>0</v>
      </c>
      <c r="F69" s="227">
        <f t="shared" si="19"/>
        <v>0</v>
      </c>
      <c r="G69" s="227">
        <v>1</v>
      </c>
      <c r="H69" s="229"/>
      <c r="K69" s="33"/>
    </row>
    <row r="70" spans="1:11" ht="15" customHeight="1" x14ac:dyDescent="0.3">
      <c r="A70" s="33" t="s">
        <v>285</v>
      </c>
      <c r="B70" s="227">
        <f t="shared" ref="B70:F70" si="20">SUM(B53,B37,B21)</f>
        <v>0</v>
      </c>
      <c r="C70" s="227">
        <f t="shared" si="20"/>
        <v>0</v>
      </c>
      <c r="D70" s="227">
        <f t="shared" si="20"/>
        <v>0</v>
      </c>
      <c r="E70" s="227">
        <f t="shared" si="20"/>
        <v>1</v>
      </c>
      <c r="F70" s="227">
        <f t="shared" si="20"/>
        <v>0</v>
      </c>
      <c r="G70" s="227">
        <v>0</v>
      </c>
      <c r="H70" s="229"/>
      <c r="K70" s="33"/>
    </row>
    <row r="71" spans="1:11" ht="3.75" customHeight="1" x14ac:dyDescent="0.35">
      <c r="A71" s="115"/>
      <c r="B71" s="245"/>
      <c r="C71" s="245"/>
      <c r="D71" s="245"/>
      <c r="E71" s="245"/>
      <c r="F71" s="245"/>
      <c r="G71" s="316"/>
      <c r="H71" s="229"/>
    </row>
    <row r="72" spans="1:11" ht="10.5" customHeight="1" x14ac:dyDescent="0.35"/>
    <row r="73" spans="1:11" ht="15.75" customHeight="1" x14ac:dyDescent="0.3">
      <c r="F73" s="234"/>
      <c r="G73" s="317" t="s">
        <v>277</v>
      </c>
    </row>
    <row r="74" spans="1:11" ht="15.75" customHeight="1" x14ac:dyDescent="0.3">
      <c r="F74" s="235"/>
      <c r="G74" s="318" t="s">
        <v>278</v>
      </c>
    </row>
    <row r="75" spans="1:11" ht="21" customHeight="1" x14ac:dyDescent="0.35"/>
    <row r="76" spans="1:11" x14ac:dyDescent="0.35">
      <c r="C76" s="246"/>
      <c r="D76" s="246"/>
      <c r="E76" s="246"/>
      <c r="F76" s="246"/>
      <c r="G76" s="290"/>
    </row>
    <row r="77" spans="1:11" x14ac:dyDescent="0.35">
      <c r="C77" s="246"/>
      <c r="D77" s="246"/>
      <c r="E77" s="246"/>
      <c r="F77" s="246"/>
      <c r="G77" s="290"/>
    </row>
    <row r="78" spans="1:11" x14ac:dyDescent="0.35">
      <c r="C78" s="246"/>
      <c r="D78" s="246"/>
      <c r="E78" s="246"/>
      <c r="F78" s="246"/>
      <c r="G78" s="290"/>
    </row>
    <row r="79" spans="1:11" x14ac:dyDescent="0.35">
      <c r="C79" s="246"/>
      <c r="D79" s="246"/>
      <c r="E79" s="246"/>
      <c r="F79" s="246"/>
      <c r="G79" s="290"/>
    </row>
    <row r="80" spans="1:11" x14ac:dyDescent="0.35">
      <c r="C80" s="246"/>
      <c r="D80" s="246"/>
      <c r="E80" s="246"/>
      <c r="F80" s="246"/>
      <c r="G80" s="290"/>
    </row>
    <row r="81" spans="6:7" x14ac:dyDescent="0.35">
      <c r="F81" s="246"/>
      <c r="G81" s="290"/>
    </row>
    <row r="82" spans="6:7" x14ac:dyDescent="0.35">
      <c r="F82" s="246"/>
      <c r="G82" s="290"/>
    </row>
    <row r="83" spans="6:7" x14ac:dyDescent="0.35">
      <c r="F83" s="246"/>
      <c r="G83" s="290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68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7" tint="0.79998168889431442"/>
  </sheetPr>
  <dimension ref="A1:I109"/>
  <sheetViews>
    <sheetView view="pageBreakPreview" zoomScale="90" zoomScaleSheetLayoutView="90" workbookViewId="0"/>
  </sheetViews>
  <sheetFormatPr defaultColWidth="9.109375" defaultRowHeight="17.399999999999999" x14ac:dyDescent="0.35"/>
  <cols>
    <col min="1" max="1" width="49.88671875" style="91" customWidth="1"/>
    <col min="2" max="6" width="12.44140625" style="100" customWidth="1"/>
    <col min="7" max="7" width="12.44140625" style="82" customWidth="1"/>
    <col min="8" max="256" width="9.109375" style="91"/>
    <col min="257" max="257" width="49.88671875" style="91" customWidth="1"/>
    <col min="258" max="263" width="12.44140625" style="91" customWidth="1"/>
    <col min="264" max="512" width="9.109375" style="91"/>
    <col min="513" max="513" width="49.88671875" style="91" customWidth="1"/>
    <col min="514" max="519" width="12.44140625" style="91" customWidth="1"/>
    <col min="520" max="768" width="9.109375" style="91"/>
    <col min="769" max="769" width="49.88671875" style="91" customWidth="1"/>
    <col min="770" max="775" width="12.44140625" style="91" customWidth="1"/>
    <col min="776" max="1024" width="9.109375" style="91"/>
    <col min="1025" max="1025" width="49.88671875" style="91" customWidth="1"/>
    <col min="1026" max="1031" width="12.44140625" style="91" customWidth="1"/>
    <col min="1032" max="1280" width="9.109375" style="91"/>
    <col min="1281" max="1281" width="49.88671875" style="91" customWidth="1"/>
    <col min="1282" max="1287" width="12.44140625" style="91" customWidth="1"/>
    <col min="1288" max="1536" width="9.109375" style="91"/>
    <col min="1537" max="1537" width="49.88671875" style="91" customWidth="1"/>
    <col min="1538" max="1543" width="12.44140625" style="91" customWidth="1"/>
    <col min="1544" max="1792" width="9.109375" style="91"/>
    <col min="1793" max="1793" width="49.88671875" style="91" customWidth="1"/>
    <col min="1794" max="1799" width="12.44140625" style="91" customWidth="1"/>
    <col min="1800" max="2048" width="9.109375" style="91"/>
    <col min="2049" max="2049" width="49.88671875" style="91" customWidth="1"/>
    <col min="2050" max="2055" width="12.44140625" style="91" customWidth="1"/>
    <col min="2056" max="2304" width="9.109375" style="91"/>
    <col min="2305" max="2305" width="49.88671875" style="91" customWidth="1"/>
    <col min="2306" max="2311" width="12.44140625" style="91" customWidth="1"/>
    <col min="2312" max="2560" width="9.109375" style="91"/>
    <col min="2561" max="2561" width="49.88671875" style="91" customWidth="1"/>
    <col min="2562" max="2567" width="12.44140625" style="91" customWidth="1"/>
    <col min="2568" max="2816" width="9.109375" style="91"/>
    <col min="2817" max="2817" width="49.88671875" style="91" customWidth="1"/>
    <col min="2818" max="2823" width="12.44140625" style="91" customWidth="1"/>
    <col min="2824" max="3072" width="9.109375" style="91"/>
    <col min="3073" max="3073" width="49.88671875" style="91" customWidth="1"/>
    <col min="3074" max="3079" width="12.44140625" style="91" customWidth="1"/>
    <col min="3080" max="3328" width="9.109375" style="91"/>
    <col min="3329" max="3329" width="49.88671875" style="91" customWidth="1"/>
    <col min="3330" max="3335" width="12.44140625" style="91" customWidth="1"/>
    <col min="3336" max="3584" width="9.109375" style="91"/>
    <col min="3585" max="3585" width="49.88671875" style="91" customWidth="1"/>
    <col min="3586" max="3591" width="12.44140625" style="91" customWidth="1"/>
    <col min="3592" max="3840" width="9.109375" style="91"/>
    <col min="3841" max="3841" width="49.88671875" style="91" customWidth="1"/>
    <col min="3842" max="3847" width="12.44140625" style="91" customWidth="1"/>
    <col min="3848" max="4096" width="9.109375" style="91"/>
    <col min="4097" max="4097" width="49.88671875" style="91" customWidth="1"/>
    <col min="4098" max="4103" width="12.44140625" style="91" customWidth="1"/>
    <col min="4104" max="4352" width="9.109375" style="91"/>
    <col min="4353" max="4353" width="49.88671875" style="91" customWidth="1"/>
    <col min="4354" max="4359" width="12.44140625" style="91" customWidth="1"/>
    <col min="4360" max="4608" width="9.109375" style="91"/>
    <col min="4609" max="4609" width="49.88671875" style="91" customWidth="1"/>
    <col min="4610" max="4615" width="12.44140625" style="91" customWidth="1"/>
    <col min="4616" max="4864" width="9.109375" style="91"/>
    <col min="4865" max="4865" width="49.88671875" style="91" customWidth="1"/>
    <col min="4866" max="4871" width="12.44140625" style="91" customWidth="1"/>
    <col min="4872" max="5120" width="9.109375" style="91"/>
    <col min="5121" max="5121" width="49.88671875" style="91" customWidth="1"/>
    <col min="5122" max="5127" width="12.44140625" style="91" customWidth="1"/>
    <col min="5128" max="5376" width="9.109375" style="91"/>
    <col min="5377" max="5377" width="49.88671875" style="91" customWidth="1"/>
    <col min="5378" max="5383" width="12.44140625" style="91" customWidth="1"/>
    <col min="5384" max="5632" width="9.109375" style="91"/>
    <col min="5633" max="5633" width="49.88671875" style="91" customWidth="1"/>
    <col min="5634" max="5639" width="12.44140625" style="91" customWidth="1"/>
    <col min="5640" max="5888" width="9.109375" style="91"/>
    <col min="5889" max="5889" width="49.88671875" style="91" customWidth="1"/>
    <col min="5890" max="5895" width="12.44140625" style="91" customWidth="1"/>
    <col min="5896" max="6144" width="9.109375" style="91"/>
    <col min="6145" max="6145" width="49.88671875" style="91" customWidth="1"/>
    <col min="6146" max="6151" width="12.44140625" style="91" customWidth="1"/>
    <col min="6152" max="6400" width="9.109375" style="91"/>
    <col min="6401" max="6401" width="49.88671875" style="91" customWidth="1"/>
    <col min="6402" max="6407" width="12.44140625" style="91" customWidth="1"/>
    <col min="6408" max="6656" width="9.109375" style="91"/>
    <col min="6657" max="6657" width="49.88671875" style="91" customWidth="1"/>
    <col min="6658" max="6663" width="12.44140625" style="91" customWidth="1"/>
    <col min="6664" max="6912" width="9.109375" style="91"/>
    <col min="6913" max="6913" width="49.88671875" style="91" customWidth="1"/>
    <col min="6914" max="6919" width="12.44140625" style="91" customWidth="1"/>
    <col min="6920" max="7168" width="9.109375" style="91"/>
    <col min="7169" max="7169" width="49.88671875" style="91" customWidth="1"/>
    <col min="7170" max="7175" width="12.44140625" style="91" customWidth="1"/>
    <col min="7176" max="7424" width="9.109375" style="91"/>
    <col min="7425" max="7425" width="49.88671875" style="91" customWidth="1"/>
    <col min="7426" max="7431" width="12.44140625" style="91" customWidth="1"/>
    <col min="7432" max="7680" width="9.109375" style="91"/>
    <col min="7681" max="7681" width="49.88671875" style="91" customWidth="1"/>
    <col min="7682" max="7687" width="12.44140625" style="91" customWidth="1"/>
    <col min="7688" max="7936" width="9.109375" style="91"/>
    <col min="7937" max="7937" width="49.88671875" style="91" customWidth="1"/>
    <col min="7938" max="7943" width="12.44140625" style="91" customWidth="1"/>
    <col min="7944" max="8192" width="9.109375" style="91"/>
    <col min="8193" max="8193" width="49.88671875" style="91" customWidth="1"/>
    <col min="8194" max="8199" width="12.44140625" style="91" customWidth="1"/>
    <col min="8200" max="8448" width="9.109375" style="91"/>
    <col min="8449" max="8449" width="49.88671875" style="91" customWidth="1"/>
    <col min="8450" max="8455" width="12.44140625" style="91" customWidth="1"/>
    <col min="8456" max="8704" width="9.109375" style="91"/>
    <col min="8705" max="8705" width="49.88671875" style="91" customWidth="1"/>
    <col min="8706" max="8711" width="12.44140625" style="91" customWidth="1"/>
    <col min="8712" max="8960" width="9.109375" style="91"/>
    <col min="8961" max="8961" width="49.88671875" style="91" customWidth="1"/>
    <col min="8962" max="8967" width="12.44140625" style="91" customWidth="1"/>
    <col min="8968" max="9216" width="9.109375" style="91"/>
    <col min="9217" max="9217" width="49.88671875" style="91" customWidth="1"/>
    <col min="9218" max="9223" width="12.44140625" style="91" customWidth="1"/>
    <col min="9224" max="9472" width="9.109375" style="91"/>
    <col min="9473" max="9473" width="49.88671875" style="91" customWidth="1"/>
    <col min="9474" max="9479" width="12.44140625" style="91" customWidth="1"/>
    <col min="9480" max="9728" width="9.109375" style="91"/>
    <col min="9729" max="9729" width="49.88671875" style="91" customWidth="1"/>
    <col min="9730" max="9735" width="12.44140625" style="91" customWidth="1"/>
    <col min="9736" max="9984" width="9.109375" style="91"/>
    <col min="9985" max="9985" width="49.88671875" style="91" customWidth="1"/>
    <col min="9986" max="9991" width="12.44140625" style="91" customWidth="1"/>
    <col min="9992" max="10240" width="9.109375" style="91"/>
    <col min="10241" max="10241" width="49.88671875" style="91" customWidth="1"/>
    <col min="10242" max="10247" width="12.44140625" style="91" customWidth="1"/>
    <col min="10248" max="10496" width="9.109375" style="91"/>
    <col min="10497" max="10497" width="49.88671875" style="91" customWidth="1"/>
    <col min="10498" max="10503" width="12.44140625" style="91" customWidth="1"/>
    <col min="10504" max="10752" width="9.109375" style="91"/>
    <col min="10753" max="10753" width="49.88671875" style="91" customWidth="1"/>
    <col min="10754" max="10759" width="12.44140625" style="91" customWidth="1"/>
    <col min="10760" max="11008" width="9.109375" style="91"/>
    <col min="11009" max="11009" width="49.88671875" style="91" customWidth="1"/>
    <col min="11010" max="11015" width="12.44140625" style="91" customWidth="1"/>
    <col min="11016" max="11264" width="9.109375" style="91"/>
    <col min="11265" max="11265" width="49.88671875" style="91" customWidth="1"/>
    <col min="11266" max="11271" width="12.44140625" style="91" customWidth="1"/>
    <col min="11272" max="11520" width="9.109375" style="91"/>
    <col min="11521" max="11521" width="49.88671875" style="91" customWidth="1"/>
    <col min="11522" max="11527" width="12.44140625" style="91" customWidth="1"/>
    <col min="11528" max="11776" width="9.109375" style="91"/>
    <col min="11777" max="11777" width="49.88671875" style="91" customWidth="1"/>
    <col min="11778" max="11783" width="12.44140625" style="91" customWidth="1"/>
    <col min="11784" max="12032" width="9.109375" style="91"/>
    <col min="12033" max="12033" width="49.88671875" style="91" customWidth="1"/>
    <col min="12034" max="12039" width="12.44140625" style="91" customWidth="1"/>
    <col min="12040" max="12288" width="9.109375" style="91"/>
    <col min="12289" max="12289" width="49.88671875" style="91" customWidth="1"/>
    <col min="12290" max="12295" width="12.44140625" style="91" customWidth="1"/>
    <col min="12296" max="12544" width="9.109375" style="91"/>
    <col min="12545" max="12545" width="49.88671875" style="91" customWidth="1"/>
    <col min="12546" max="12551" width="12.44140625" style="91" customWidth="1"/>
    <col min="12552" max="12800" width="9.109375" style="91"/>
    <col min="12801" max="12801" width="49.88671875" style="91" customWidth="1"/>
    <col min="12802" max="12807" width="12.44140625" style="91" customWidth="1"/>
    <col min="12808" max="13056" width="9.109375" style="91"/>
    <col min="13057" max="13057" width="49.88671875" style="91" customWidth="1"/>
    <col min="13058" max="13063" width="12.44140625" style="91" customWidth="1"/>
    <col min="13064" max="13312" width="9.109375" style="91"/>
    <col min="13313" max="13313" width="49.88671875" style="91" customWidth="1"/>
    <col min="13314" max="13319" width="12.44140625" style="91" customWidth="1"/>
    <col min="13320" max="13568" width="9.109375" style="91"/>
    <col min="13569" max="13569" width="49.88671875" style="91" customWidth="1"/>
    <col min="13570" max="13575" width="12.44140625" style="91" customWidth="1"/>
    <col min="13576" max="13824" width="9.109375" style="91"/>
    <col min="13825" max="13825" width="49.88671875" style="91" customWidth="1"/>
    <col min="13826" max="13831" width="12.44140625" style="91" customWidth="1"/>
    <col min="13832" max="14080" width="9.109375" style="91"/>
    <col min="14081" max="14081" width="49.88671875" style="91" customWidth="1"/>
    <col min="14082" max="14087" width="12.44140625" style="91" customWidth="1"/>
    <col min="14088" max="14336" width="9.109375" style="91"/>
    <col min="14337" max="14337" width="49.88671875" style="91" customWidth="1"/>
    <col min="14338" max="14343" width="12.44140625" style="91" customWidth="1"/>
    <col min="14344" max="14592" width="9.109375" style="91"/>
    <col min="14593" max="14593" width="49.88671875" style="91" customWidth="1"/>
    <col min="14594" max="14599" width="12.44140625" style="91" customWidth="1"/>
    <col min="14600" max="14848" width="9.109375" style="91"/>
    <col min="14849" max="14849" width="49.88671875" style="91" customWidth="1"/>
    <col min="14850" max="14855" width="12.44140625" style="91" customWidth="1"/>
    <col min="14856" max="15104" width="9.109375" style="91"/>
    <col min="15105" max="15105" width="49.88671875" style="91" customWidth="1"/>
    <col min="15106" max="15111" width="12.44140625" style="91" customWidth="1"/>
    <col min="15112" max="15360" width="9.109375" style="91"/>
    <col min="15361" max="15361" width="49.88671875" style="91" customWidth="1"/>
    <col min="15362" max="15367" width="12.44140625" style="91" customWidth="1"/>
    <col min="15368" max="15616" width="9.109375" style="91"/>
    <col min="15617" max="15617" width="49.88671875" style="91" customWidth="1"/>
    <col min="15618" max="15623" width="12.44140625" style="91" customWidth="1"/>
    <col min="15624" max="15872" width="9.109375" style="91"/>
    <col min="15873" max="15873" width="49.88671875" style="91" customWidth="1"/>
    <col min="15874" max="15879" width="12.44140625" style="91" customWidth="1"/>
    <col min="15880" max="16128" width="9.109375" style="91"/>
    <col min="16129" max="16129" width="49.88671875" style="91" customWidth="1"/>
    <col min="16130" max="16135" width="12.44140625" style="91" customWidth="1"/>
    <col min="16136" max="16384" width="9.109375" style="91"/>
  </cols>
  <sheetData>
    <row r="1" spans="1:7" s="1" customFormat="1" ht="18" customHeight="1" x14ac:dyDescent="0.35">
      <c r="A1" s="48" t="s">
        <v>296</v>
      </c>
      <c r="B1" s="18"/>
      <c r="C1" s="18"/>
      <c r="D1" s="78"/>
      <c r="E1" s="78"/>
      <c r="F1" s="78"/>
      <c r="G1" s="82"/>
    </row>
    <row r="2" spans="1:7" s="1" customFormat="1" ht="18" customHeight="1" x14ac:dyDescent="0.35">
      <c r="A2" s="20" t="s">
        <v>297</v>
      </c>
      <c r="B2" s="18"/>
      <c r="C2" s="18"/>
      <c r="D2" s="21"/>
      <c r="E2" s="21"/>
      <c r="F2" s="21"/>
      <c r="G2" s="82"/>
    </row>
    <row r="3" spans="1:7" s="1" customFormat="1" ht="14.25" customHeight="1" x14ac:dyDescent="0.35">
      <c r="A3" s="20"/>
      <c r="B3" s="18"/>
      <c r="C3" s="18"/>
      <c r="D3" s="21"/>
      <c r="E3" s="21"/>
      <c r="F3" s="21"/>
      <c r="G3" s="82"/>
    </row>
    <row r="4" spans="1:7" ht="14.25" customHeight="1" x14ac:dyDescent="0.35">
      <c r="F4" s="247"/>
      <c r="G4" s="85" t="s">
        <v>364</v>
      </c>
    </row>
    <row r="5" spans="1:7" ht="17.25" customHeight="1" x14ac:dyDescent="0.3">
      <c r="A5" s="193" t="s">
        <v>281</v>
      </c>
      <c r="B5" s="533" t="s">
        <v>23</v>
      </c>
      <c r="C5" s="533"/>
      <c r="D5" s="533"/>
      <c r="E5" s="533"/>
      <c r="F5" s="533"/>
      <c r="G5" s="533"/>
    </row>
    <row r="6" spans="1:7" ht="17.25" customHeight="1" x14ac:dyDescent="0.3">
      <c r="A6" s="194" t="s">
        <v>282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</row>
    <row r="7" spans="1:7" ht="3.75" customHeight="1" x14ac:dyDescent="0.35">
      <c r="A7" s="223"/>
      <c r="B7" s="224"/>
      <c r="C7" s="224"/>
      <c r="D7" s="224"/>
      <c r="E7" s="224"/>
      <c r="F7" s="82"/>
    </row>
    <row r="8" spans="1:7" ht="14.25" customHeight="1" x14ac:dyDescent="0.3">
      <c r="A8" s="225" t="s">
        <v>273</v>
      </c>
      <c r="B8" s="226">
        <f t="shared" ref="B8:F8" si="0">SUM(B9:B22)</f>
        <v>2187</v>
      </c>
      <c r="C8" s="226">
        <f t="shared" si="0"/>
        <v>2995</v>
      </c>
      <c r="D8" s="226">
        <f t="shared" si="0"/>
        <v>2298</v>
      </c>
      <c r="E8" s="226">
        <f t="shared" si="0"/>
        <v>2209</v>
      </c>
      <c r="F8" s="324">
        <f t="shared" si="0"/>
        <v>1883</v>
      </c>
      <c r="G8" s="454">
        <f t="shared" ref="G8" si="1">SUM(G9:G22)</f>
        <v>2102</v>
      </c>
    </row>
    <row r="9" spans="1:7" ht="15" customHeight="1" x14ac:dyDescent="0.3">
      <c r="A9" s="33" t="s">
        <v>283</v>
      </c>
      <c r="B9" s="227">
        <v>3</v>
      </c>
      <c r="C9" s="227">
        <v>4</v>
      </c>
      <c r="D9" s="227">
        <v>4</v>
      </c>
      <c r="E9" s="227">
        <v>2</v>
      </c>
      <c r="F9" s="227">
        <v>0</v>
      </c>
      <c r="G9" s="227">
        <v>4</v>
      </c>
    </row>
    <row r="10" spans="1:7" ht="15" customHeight="1" x14ac:dyDescent="0.35">
      <c r="A10" s="33" t="s">
        <v>126</v>
      </c>
      <c r="B10" s="227">
        <v>180</v>
      </c>
      <c r="C10" s="227">
        <v>205</v>
      </c>
      <c r="D10" s="227">
        <v>183</v>
      </c>
      <c r="E10" s="227">
        <v>148</v>
      </c>
      <c r="F10" s="82">
        <v>112</v>
      </c>
      <c r="G10" s="455">
        <v>101</v>
      </c>
    </row>
    <row r="11" spans="1:7" ht="15" customHeight="1" x14ac:dyDescent="0.35">
      <c r="A11" s="33" t="s">
        <v>127</v>
      </c>
      <c r="B11" s="227">
        <v>694</v>
      </c>
      <c r="C11" s="227">
        <v>1030</v>
      </c>
      <c r="D11" s="227">
        <v>780</v>
      </c>
      <c r="E11" s="227">
        <v>721</v>
      </c>
      <c r="F11" s="82">
        <v>536</v>
      </c>
      <c r="G11" s="455">
        <v>569</v>
      </c>
    </row>
    <row r="12" spans="1:7" ht="15" customHeight="1" x14ac:dyDescent="0.35">
      <c r="A12" s="33" t="s">
        <v>128</v>
      </c>
      <c r="B12" s="227">
        <v>931</v>
      </c>
      <c r="C12" s="227">
        <v>1251</v>
      </c>
      <c r="D12" s="227">
        <v>952</v>
      </c>
      <c r="E12" s="227">
        <v>947</v>
      </c>
      <c r="F12" s="82">
        <v>807</v>
      </c>
      <c r="G12" s="455">
        <v>943</v>
      </c>
    </row>
    <row r="13" spans="1:7" ht="15" customHeight="1" x14ac:dyDescent="0.35">
      <c r="A13" s="33" t="s">
        <v>129</v>
      </c>
      <c r="B13" s="227">
        <v>250</v>
      </c>
      <c r="C13" s="227">
        <v>362</v>
      </c>
      <c r="D13" s="227">
        <v>289</v>
      </c>
      <c r="E13" s="227">
        <v>277</v>
      </c>
      <c r="F13" s="82">
        <v>291</v>
      </c>
      <c r="G13" s="455">
        <v>335</v>
      </c>
    </row>
    <row r="14" spans="1:7" ht="15" customHeight="1" x14ac:dyDescent="0.35">
      <c r="A14" s="33" t="s">
        <v>130</v>
      </c>
      <c r="B14" s="227">
        <v>81</v>
      </c>
      <c r="C14" s="227">
        <v>88</v>
      </c>
      <c r="D14" s="227">
        <v>54</v>
      </c>
      <c r="E14" s="227">
        <v>78</v>
      </c>
      <c r="F14" s="82">
        <v>83</v>
      </c>
      <c r="G14" s="455">
        <v>86</v>
      </c>
    </row>
    <row r="15" spans="1:7" ht="15" customHeight="1" x14ac:dyDescent="0.35">
      <c r="A15" s="33" t="s">
        <v>131</v>
      </c>
      <c r="B15" s="227">
        <v>28</v>
      </c>
      <c r="C15" s="227">
        <v>33</v>
      </c>
      <c r="D15" s="227">
        <v>22</v>
      </c>
      <c r="E15" s="227">
        <v>18</v>
      </c>
      <c r="F15" s="82">
        <v>22</v>
      </c>
      <c r="G15" s="455">
        <v>39</v>
      </c>
    </row>
    <row r="16" spans="1:7" ht="15" customHeight="1" x14ac:dyDescent="0.35">
      <c r="A16" s="33" t="s">
        <v>132</v>
      </c>
      <c r="B16" s="227">
        <v>11</v>
      </c>
      <c r="C16" s="227">
        <v>11</v>
      </c>
      <c r="D16" s="227">
        <v>11</v>
      </c>
      <c r="E16" s="227">
        <v>9</v>
      </c>
      <c r="F16" s="82">
        <v>18</v>
      </c>
      <c r="G16" s="455">
        <v>13</v>
      </c>
    </row>
    <row r="17" spans="1:7" ht="15" customHeight="1" x14ac:dyDescent="0.35">
      <c r="A17" s="33" t="s">
        <v>133</v>
      </c>
      <c r="B17" s="227">
        <v>7</v>
      </c>
      <c r="C17" s="227">
        <v>7</v>
      </c>
      <c r="D17" s="227">
        <v>0</v>
      </c>
      <c r="E17" s="227">
        <v>3</v>
      </c>
      <c r="F17" s="82">
        <v>8</v>
      </c>
      <c r="G17" s="455">
        <v>5</v>
      </c>
    </row>
    <row r="18" spans="1:7" ht="15" customHeight="1" x14ac:dyDescent="0.35">
      <c r="A18" s="33" t="s">
        <v>134</v>
      </c>
      <c r="B18" s="227">
        <v>1</v>
      </c>
      <c r="C18" s="227">
        <v>3</v>
      </c>
      <c r="D18" s="227">
        <v>1</v>
      </c>
      <c r="E18" s="227">
        <v>2</v>
      </c>
      <c r="F18" s="82">
        <v>5</v>
      </c>
      <c r="G18" s="455">
        <v>2</v>
      </c>
    </row>
    <row r="19" spans="1:7" ht="15" customHeight="1" x14ac:dyDescent="0.3">
      <c r="A19" s="33" t="s">
        <v>135</v>
      </c>
      <c r="B19" s="227">
        <v>1</v>
      </c>
      <c r="C19" s="227">
        <v>1</v>
      </c>
      <c r="D19" s="227">
        <v>1</v>
      </c>
      <c r="E19" s="227">
        <v>4</v>
      </c>
      <c r="F19" s="227">
        <v>0</v>
      </c>
      <c r="G19" s="227">
        <v>5</v>
      </c>
    </row>
    <row r="20" spans="1:7" ht="15" customHeight="1" x14ac:dyDescent="0.35">
      <c r="A20" s="33" t="s">
        <v>136</v>
      </c>
      <c r="B20" s="227">
        <v>0</v>
      </c>
      <c r="C20" s="227">
        <v>0</v>
      </c>
      <c r="D20" s="227">
        <v>1</v>
      </c>
      <c r="E20" s="227">
        <v>0</v>
      </c>
      <c r="F20" s="82">
        <v>1</v>
      </c>
      <c r="G20" s="227">
        <v>0</v>
      </c>
    </row>
    <row r="21" spans="1:7" ht="15" customHeight="1" x14ac:dyDescent="0.3">
      <c r="A21" s="33" t="s">
        <v>284</v>
      </c>
      <c r="B21" s="227">
        <v>0</v>
      </c>
      <c r="C21" s="227">
        <v>0</v>
      </c>
      <c r="D21" s="227">
        <v>0</v>
      </c>
      <c r="E21" s="227">
        <v>0</v>
      </c>
      <c r="F21" s="227">
        <v>0</v>
      </c>
      <c r="G21" s="227">
        <v>0</v>
      </c>
    </row>
    <row r="22" spans="1:7" ht="15" customHeight="1" x14ac:dyDescent="0.3">
      <c r="A22" s="33" t="s">
        <v>285</v>
      </c>
      <c r="B22" s="227">
        <v>0</v>
      </c>
      <c r="C22" s="227">
        <v>0</v>
      </c>
      <c r="D22" s="227">
        <v>0</v>
      </c>
      <c r="E22" s="227">
        <v>0</v>
      </c>
      <c r="F22" s="227">
        <v>0</v>
      </c>
      <c r="G22" s="227">
        <v>0</v>
      </c>
    </row>
    <row r="23" spans="1:7" ht="9.75" customHeight="1" x14ac:dyDescent="0.35">
      <c r="A23" s="33"/>
      <c r="B23" s="227"/>
      <c r="C23" s="227"/>
      <c r="D23" s="227"/>
      <c r="E23" s="227"/>
      <c r="F23" s="82"/>
      <c r="G23" s="455"/>
    </row>
    <row r="24" spans="1:7" ht="14.25" customHeight="1" x14ac:dyDescent="0.3">
      <c r="A24" s="225" t="s">
        <v>275</v>
      </c>
      <c r="B24" s="226">
        <f t="shared" ref="B24:F24" si="2">SUM(B25:B38)</f>
        <v>120</v>
      </c>
      <c r="C24" s="226">
        <f t="shared" si="2"/>
        <v>124</v>
      </c>
      <c r="D24" s="226">
        <f t="shared" si="2"/>
        <v>63</v>
      </c>
      <c r="E24" s="226">
        <f t="shared" si="2"/>
        <v>148</v>
      </c>
      <c r="F24" s="324">
        <f t="shared" si="2"/>
        <v>111</v>
      </c>
      <c r="G24" s="454">
        <f t="shared" ref="G24" si="3">SUM(G25:G38)</f>
        <v>88</v>
      </c>
    </row>
    <row r="25" spans="1:7" ht="15" customHeight="1" x14ac:dyDescent="0.3">
      <c r="A25" s="33" t="s">
        <v>283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</row>
    <row r="26" spans="1:7" ht="15" customHeight="1" x14ac:dyDescent="0.3">
      <c r="A26" s="33" t="s">
        <v>126</v>
      </c>
      <c r="B26" s="227">
        <v>0</v>
      </c>
      <c r="C26" s="227">
        <v>0</v>
      </c>
      <c r="D26" s="227">
        <v>1</v>
      </c>
      <c r="E26" s="227">
        <v>1</v>
      </c>
      <c r="F26" s="227">
        <v>0</v>
      </c>
      <c r="G26" s="227">
        <v>0</v>
      </c>
    </row>
    <row r="27" spans="1:7" ht="15" customHeight="1" x14ac:dyDescent="0.35">
      <c r="A27" s="33" t="s">
        <v>127</v>
      </c>
      <c r="B27" s="227">
        <v>5</v>
      </c>
      <c r="C27" s="227">
        <v>22</v>
      </c>
      <c r="D27" s="227">
        <v>5</v>
      </c>
      <c r="E27" s="227">
        <v>8</v>
      </c>
      <c r="F27" s="82">
        <v>11</v>
      </c>
      <c r="G27" s="455">
        <v>7</v>
      </c>
    </row>
    <row r="28" spans="1:7" ht="15" customHeight="1" x14ac:dyDescent="0.35">
      <c r="A28" s="33" t="s">
        <v>128</v>
      </c>
      <c r="B28" s="227">
        <v>46</v>
      </c>
      <c r="C28" s="227">
        <v>58</v>
      </c>
      <c r="D28" s="227">
        <v>28</v>
      </c>
      <c r="E28" s="227">
        <v>27</v>
      </c>
      <c r="F28" s="82">
        <v>37</v>
      </c>
      <c r="G28" s="455">
        <v>34</v>
      </c>
    </row>
    <row r="29" spans="1:7" ht="15" customHeight="1" x14ac:dyDescent="0.35">
      <c r="A29" s="33" t="s">
        <v>129</v>
      </c>
      <c r="B29" s="227">
        <v>40</v>
      </c>
      <c r="C29" s="227">
        <v>32</v>
      </c>
      <c r="D29" s="227">
        <v>20</v>
      </c>
      <c r="E29" s="227">
        <v>44</v>
      </c>
      <c r="F29" s="82">
        <v>44</v>
      </c>
      <c r="G29" s="455">
        <v>32</v>
      </c>
    </row>
    <row r="30" spans="1:7" ht="15" customHeight="1" x14ac:dyDescent="0.35">
      <c r="A30" s="33" t="s">
        <v>130</v>
      </c>
      <c r="B30" s="227">
        <v>17</v>
      </c>
      <c r="C30" s="227">
        <v>6</v>
      </c>
      <c r="D30" s="227">
        <v>3</v>
      </c>
      <c r="E30" s="227">
        <v>46</v>
      </c>
      <c r="F30" s="82">
        <v>11</v>
      </c>
      <c r="G30" s="455">
        <v>11</v>
      </c>
    </row>
    <row r="31" spans="1:7" ht="15" customHeight="1" x14ac:dyDescent="0.35">
      <c r="A31" s="33" t="s">
        <v>131</v>
      </c>
      <c r="B31" s="227">
        <v>6</v>
      </c>
      <c r="C31" s="227">
        <v>4</v>
      </c>
      <c r="D31" s="227">
        <v>4</v>
      </c>
      <c r="E31" s="227">
        <v>15</v>
      </c>
      <c r="F31" s="82">
        <v>4</v>
      </c>
      <c r="G31" s="455">
        <v>4</v>
      </c>
    </row>
    <row r="32" spans="1:7" ht="15" customHeight="1" x14ac:dyDescent="0.35">
      <c r="A32" s="33" t="s">
        <v>132</v>
      </c>
      <c r="B32" s="227">
        <v>1</v>
      </c>
      <c r="C32" s="227">
        <v>1</v>
      </c>
      <c r="D32" s="227">
        <v>0</v>
      </c>
      <c r="E32" s="227">
        <v>3</v>
      </c>
      <c r="F32" s="82">
        <v>3</v>
      </c>
      <c r="G32" s="227">
        <v>0</v>
      </c>
    </row>
    <row r="33" spans="1:7" ht="15" customHeight="1" x14ac:dyDescent="0.35">
      <c r="A33" s="33" t="s">
        <v>133</v>
      </c>
      <c r="B33" s="227">
        <v>2</v>
      </c>
      <c r="C33" s="227">
        <v>0</v>
      </c>
      <c r="D33" s="227">
        <v>1</v>
      </c>
      <c r="E33" s="227">
        <v>2</v>
      </c>
      <c r="F33" s="82">
        <v>1</v>
      </c>
      <c r="G33" s="227">
        <v>0</v>
      </c>
    </row>
    <row r="34" spans="1:7" ht="15" customHeight="1" x14ac:dyDescent="0.3">
      <c r="A34" s="33" t="s">
        <v>134</v>
      </c>
      <c r="B34" s="227">
        <v>1</v>
      </c>
      <c r="C34" s="227">
        <v>0</v>
      </c>
      <c r="D34" s="227">
        <v>0</v>
      </c>
      <c r="E34" s="227">
        <v>2</v>
      </c>
      <c r="F34" s="227">
        <v>0</v>
      </c>
      <c r="G34" s="227">
        <v>0</v>
      </c>
    </row>
    <row r="35" spans="1:7" ht="15" customHeight="1" x14ac:dyDescent="0.3">
      <c r="A35" s="33" t="s">
        <v>135</v>
      </c>
      <c r="B35" s="227">
        <v>1</v>
      </c>
      <c r="C35" s="227">
        <v>1</v>
      </c>
      <c r="D35" s="227">
        <v>1</v>
      </c>
      <c r="E35" s="227">
        <v>0</v>
      </c>
      <c r="F35" s="227">
        <v>0</v>
      </c>
      <c r="G35" s="227">
        <v>0</v>
      </c>
    </row>
    <row r="36" spans="1:7" ht="15" customHeight="1" x14ac:dyDescent="0.3">
      <c r="A36" s="33" t="s">
        <v>136</v>
      </c>
      <c r="B36" s="227">
        <v>0</v>
      </c>
      <c r="C36" s="227">
        <v>0</v>
      </c>
      <c r="D36" s="227">
        <v>0</v>
      </c>
      <c r="E36" s="227">
        <v>0</v>
      </c>
      <c r="F36" s="227">
        <v>0</v>
      </c>
      <c r="G36" s="227">
        <v>0</v>
      </c>
    </row>
    <row r="37" spans="1:7" ht="15" customHeight="1" x14ac:dyDescent="0.3">
      <c r="A37" s="33" t="s">
        <v>284</v>
      </c>
      <c r="B37" s="227">
        <v>1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</row>
    <row r="38" spans="1:7" ht="15" customHeight="1" x14ac:dyDescent="0.3">
      <c r="A38" s="33" t="s">
        <v>285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</row>
    <row r="39" spans="1:7" ht="9.75" customHeight="1" x14ac:dyDescent="0.35">
      <c r="A39" s="147"/>
      <c r="B39" s="35"/>
      <c r="C39" s="35"/>
      <c r="D39" s="35"/>
      <c r="E39" s="35"/>
      <c r="F39" s="82"/>
      <c r="G39" s="455"/>
    </row>
    <row r="40" spans="1:7" ht="14.25" customHeight="1" x14ac:dyDescent="0.3">
      <c r="A40" s="225" t="s">
        <v>276</v>
      </c>
      <c r="B40" s="226">
        <f t="shared" ref="B40:F40" si="4">SUM(B41:B54)</f>
        <v>80</v>
      </c>
      <c r="C40" s="226">
        <f t="shared" si="4"/>
        <v>66</v>
      </c>
      <c r="D40" s="226">
        <f t="shared" si="4"/>
        <v>34</v>
      </c>
      <c r="E40" s="226">
        <f t="shared" si="4"/>
        <v>58</v>
      </c>
      <c r="F40" s="324">
        <f t="shared" si="4"/>
        <v>71</v>
      </c>
      <c r="G40" s="454">
        <f t="shared" ref="G40" si="5">SUM(G41:G54)</f>
        <v>59</v>
      </c>
    </row>
    <row r="41" spans="1:7" ht="15" customHeight="1" x14ac:dyDescent="0.3">
      <c r="A41" s="33" t="s">
        <v>283</v>
      </c>
      <c r="B41" s="227">
        <v>0</v>
      </c>
      <c r="C41" s="227">
        <v>0</v>
      </c>
      <c r="D41" s="227">
        <v>0</v>
      </c>
      <c r="E41" s="227">
        <v>0</v>
      </c>
      <c r="F41" s="227">
        <v>0</v>
      </c>
      <c r="G41" s="227">
        <v>0</v>
      </c>
    </row>
    <row r="42" spans="1:7" ht="15" customHeight="1" x14ac:dyDescent="0.35">
      <c r="A42" s="33" t="s">
        <v>126</v>
      </c>
      <c r="B42" s="227">
        <v>9</v>
      </c>
      <c r="C42" s="227">
        <v>11</v>
      </c>
      <c r="D42" s="227">
        <v>1</v>
      </c>
      <c r="E42" s="227">
        <v>1</v>
      </c>
      <c r="F42" s="82">
        <v>4</v>
      </c>
      <c r="G42" s="455">
        <v>4</v>
      </c>
    </row>
    <row r="43" spans="1:7" ht="15" customHeight="1" x14ac:dyDescent="0.35">
      <c r="A43" s="33" t="s">
        <v>127</v>
      </c>
      <c r="B43" s="227">
        <v>20</v>
      </c>
      <c r="C43" s="227">
        <v>20</v>
      </c>
      <c r="D43" s="227">
        <v>5</v>
      </c>
      <c r="E43" s="227">
        <v>18</v>
      </c>
      <c r="F43" s="82">
        <v>19</v>
      </c>
      <c r="G43" s="455">
        <v>11</v>
      </c>
    </row>
    <row r="44" spans="1:7" ht="15" customHeight="1" x14ac:dyDescent="0.35">
      <c r="A44" s="33" t="s">
        <v>128</v>
      </c>
      <c r="B44" s="227">
        <v>37</v>
      </c>
      <c r="C44" s="227">
        <v>20</v>
      </c>
      <c r="D44" s="227">
        <v>15</v>
      </c>
      <c r="E44" s="227">
        <v>31</v>
      </c>
      <c r="F44" s="82">
        <v>18</v>
      </c>
      <c r="G44" s="455">
        <v>20</v>
      </c>
    </row>
    <row r="45" spans="1:7" ht="15" customHeight="1" x14ac:dyDescent="0.35">
      <c r="A45" s="33" t="s">
        <v>129</v>
      </c>
      <c r="B45" s="227">
        <v>9</v>
      </c>
      <c r="C45" s="227">
        <v>10</v>
      </c>
      <c r="D45" s="227">
        <v>9</v>
      </c>
      <c r="E45" s="227">
        <v>5</v>
      </c>
      <c r="F45" s="82">
        <v>19</v>
      </c>
      <c r="G45" s="455">
        <v>15</v>
      </c>
    </row>
    <row r="46" spans="1:7" ht="15" customHeight="1" x14ac:dyDescent="0.35">
      <c r="A46" s="33" t="s">
        <v>130</v>
      </c>
      <c r="B46" s="227">
        <v>2</v>
      </c>
      <c r="C46" s="227">
        <v>2</v>
      </c>
      <c r="D46" s="227">
        <v>1</v>
      </c>
      <c r="E46" s="227">
        <v>2</v>
      </c>
      <c r="F46" s="82">
        <v>8</v>
      </c>
      <c r="G46" s="455">
        <v>6</v>
      </c>
    </row>
    <row r="47" spans="1:7" ht="15" customHeight="1" x14ac:dyDescent="0.35">
      <c r="A47" s="33" t="s">
        <v>131</v>
      </c>
      <c r="B47" s="227">
        <v>1</v>
      </c>
      <c r="C47" s="227">
        <v>2</v>
      </c>
      <c r="D47" s="227">
        <v>2</v>
      </c>
      <c r="E47" s="227">
        <v>1</v>
      </c>
      <c r="F47" s="82">
        <v>3</v>
      </c>
      <c r="G47" s="455">
        <v>1</v>
      </c>
    </row>
    <row r="48" spans="1:7" ht="15" customHeight="1" x14ac:dyDescent="0.3">
      <c r="A48" s="33" t="s">
        <v>132</v>
      </c>
      <c r="B48" s="227">
        <v>1</v>
      </c>
      <c r="C48" s="227">
        <v>1</v>
      </c>
      <c r="D48" s="227">
        <v>0</v>
      </c>
      <c r="E48" s="227">
        <v>0</v>
      </c>
      <c r="F48" s="227">
        <v>0</v>
      </c>
      <c r="G48" s="227">
        <v>1</v>
      </c>
    </row>
    <row r="49" spans="1:9" ht="15" customHeight="1" x14ac:dyDescent="0.3">
      <c r="A49" s="33" t="s">
        <v>133</v>
      </c>
      <c r="B49" s="227">
        <v>1</v>
      </c>
      <c r="C49" s="227">
        <v>0</v>
      </c>
      <c r="D49" s="227">
        <v>0</v>
      </c>
      <c r="E49" s="227">
        <v>0</v>
      </c>
      <c r="F49" s="227">
        <v>0</v>
      </c>
      <c r="G49" s="227">
        <v>0</v>
      </c>
    </row>
    <row r="50" spans="1:9" ht="15" customHeight="1" x14ac:dyDescent="0.3">
      <c r="A50" s="33" t="s">
        <v>134</v>
      </c>
      <c r="B50" s="227">
        <v>0</v>
      </c>
      <c r="C50" s="227">
        <v>0</v>
      </c>
      <c r="D50" s="227">
        <v>0</v>
      </c>
      <c r="E50" s="227">
        <v>0</v>
      </c>
      <c r="F50" s="227">
        <v>0</v>
      </c>
      <c r="G50" s="227">
        <v>0</v>
      </c>
    </row>
    <row r="51" spans="1:9" ht="15" customHeight="1" x14ac:dyDescent="0.3">
      <c r="A51" s="33" t="s">
        <v>135</v>
      </c>
      <c r="B51" s="227">
        <v>0</v>
      </c>
      <c r="C51" s="227">
        <v>0</v>
      </c>
      <c r="D51" s="227">
        <v>1</v>
      </c>
      <c r="E51" s="227">
        <v>0</v>
      </c>
      <c r="F51" s="227">
        <v>0</v>
      </c>
      <c r="G51" s="227">
        <v>1</v>
      </c>
    </row>
    <row r="52" spans="1:9" ht="15" customHeight="1" x14ac:dyDescent="0.3">
      <c r="A52" s="33" t="s">
        <v>136</v>
      </c>
      <c r="B52" s="227">
        <v>0</v>
      </c>
      <c r="C52" s="227">
        <v>0</v>
      </c>
      <c r="D52" s="227">
        <v>0</v>
      </c>
      <c r="E52" s="227">
        <v>0</v>
      </c>
      <c r="F52" s="227">
        <v>0</v>
      </c>
      <c r="G52" s="227">
        <v>0</v>
      </c>
    </row>
    <row r="53" spans="1:9" ht="15" customHeight="1" x14ac:dyDescent="0.3">
      <c r="A53" s="33" t="s">
        <v>284</v>
      </c>
      <c r="B53" s="227">
        <v>0</v>
      </c>
      <c r="C53" s="227">
        <v>0</v>
      </c>
      <c r="D53" s="227">
        <v>0</v>
      </c>
      <c r="E53" s="227">
        <v>0</v>
      </c>
      <c r="F53" s="227">
        <v>0</v>
      </c>
      <c r="G53" s="227">
        <v>0</v>
      </c>
    </row>
    <row r="54" spans="1:9" ht="15" customHeight="1" x14ac:dyDescent="0.3">
      <c r="A54" s="33" t="s">
        <v>285</v>
      </c>
      <c r="B54" s="227">
        <v>0</v>
      </c>
      <c r="C54" s="227">
        <v>0</v>
      </c>
      <c r="D54" s="227">
        <v>0</v>
      </c>
      <c r="E54" s="227">
        <v>0</v>
      </c>
      <c r="F54" s="227">
        <v>0</v>
      </c>
      <c r="G54" s="227">
        <v>0</v>
      </c>
    </row>
    <row r="55" spans="1:9" ht="3.75" customHeight="1" x14ac:dyDescent="0.35">
      <c r="F55" s="84"/>
      <c r="G55" s="456"/>
    </row>
    <row r="56" spans="1:9" ht="3.75" customHeight="1" x14ac:dyDescent="0.35">
      <c r="A56" s="243"/>
      <c r="B56" s="244"/>
      <c r="C56" s="244"/>
      <c r="D56" s="244"/>
      <c r="E56" s="244"/>
      <c r="F56" s="82"/>
      <c r="G56" s="455"/>
    </row>
    <row r="57" spans="1:9" ht="14.25" customHeight="1" x14ac:dyDescent="0.3">
      <c r="A57" s="225" t="s">
        <v>34</v>
      </c>
      <c r="B57" s="226">
        <f t="shared" ref="B57:E57" si="6">SUM(B58:B71)</f>
        <v>2387</v>
      </c>
      <c r="C57" s="226">
        <f t="shared" si="6"/>
        <v>3185</v>
      </c>
      <c r="D57" s="226">
        <f t="shared" si="6"/>
        <v>2395</v>
      </c>
      <c r="E57" s="226">
        <f t="shared" si="6"/>
        <v>2415</v>
      </c>
      <c r="F57" s="319">
        <f>SUM(F58:F71)</f>
        <v>2065</v>
      </c>
      <c r="G57" s="226">
        <f t="shared" ref="G57:G71" si="7">SUM(G40,G24,G8)</f>
        <v>2249</v>
      </c>
      <c r="H57" s="229"/>
      <c r="I57" s="229"/>
    </row>
    <row r="58" spans="1:9" ht="15" customHeight="1" x14ac:dyDescent="0.3">
      <c r="A58" s="33" t="s">
        <v>283</v>
      </c>
      <c r="B58" s="227">
        <f t="shared" ref="B58:F58" si="8">SUM(B41,B25,B9)</f>
        <v>3</v>
      </c>
      <c r="C58" s="227">
        <f t="shared" si="8"/>
        <v>4</v>
      </c>
      <c r="D58" s="227">
        <f t="shared" si="8"/>
        <v>4</v>
      </c>
      <c r="E58" s="227">
        <f t="shared" si="8"/>
        <v>2</v>
      </c>
      <c r="F58" s="227">
        <f t="shared" si="8"/>
        <v>0</v>
      </c>
      <c r="G58" s="227">
        <f t="shared" si="7"/>
        <v>4</v>
      </c>
      <c r="H58" s="229"/>
      <c r="I58" s="229"/>
    </row>
    <row r="59" spans="1:9" ht="15" customHeight="1" x14ac:dyDescent="0.3">
      <c r="A59" s="33" t="s">
        <v>126</v>
      </c>
      <c r="B59" s="227">
        <f t="shared" ref="B59:E59" si="9">SUM(B42,B26,B10)</f>
        <v>189</v>
      </c>
      <c r="C59" s="227">
        <f t="shared" si="9"/>
        <v>216</v>
      </c>
      <c r="D59" s="227">
        <f t="shared" si="9"/>
        <v>185</v>
      </c>
      <c r="E59" s="227">
        <f t="shared" si="9"/>
        <v>150</v>
      </c>
      <c r="F59" s="227">
        <f t="shared" ref="F59" si="10">SUM(F42,F26,F10)</f>
        <v>116</v>
      </c>
      <c r="G59" s="227">
        <f t="shared" si="7"/>
        <v>105</v>
      </c>
      <c r="H59" s="229"/>
      <c r="I59" s="229"/>
    </row>
    <row r="60" spans="1:9" ht="15" customHeight="1" x14ac:dyDescent="0.3">
      <c r="A60" s="33" t="s">
        <v>127</v>
      </c>
      <c r="B60" s="227">
        <f t="shared" ref="B60:E60" si="11">SUM(B43,B27,B11)</f>
        <v>719</v>
      </c>
      <c r="C60" s="227">
        <f t="shared" si="11"/>
        <v>1072</v>
      </c>
      <c r="D60" s="227">
        <f t="shared" si="11"/>
        <v>790</v>
      </c>
      <c r="E60" s="227">
        <f t="shared" si="11"/>
        <v>747</v>
      </c>
      <c r="F60" s="227">
        <f t="shared" ref="F60" si="12">SUM(F43,F27,F11)</f>
        <v>566</v>
      </c>
      <c r="G60" s="227">
        <f t="shared" si="7"/>
        <v>587</v>
      </c>
      <c r="H60" s="229"/>
      <c r="I60" s="229"/>
    </row>
    <row r="61" spans="1:9" ht="15" customHeight="1" x14ac:dyDescent="0.3">
      <c r="A61" s="33" t="s">
        <v>128</v>
      </c>
      <c r="B61" s="227">
        <f t="shared" ref="B61:E61" si="13">SUM(B44,B28,B12)</f>
        <v>1014</v>
      </c>
      <c r="C61" s="227">
        <f t="shared" si="13"/>
        <v>1329</v>
      </c>
      <c r="D61" s="227">
        <f t="shared" si="13"/>
        <v>995</v>
      </c>
      <c r="E61" s="227">
        <f t="shared" si="13"/>
        <v>1005</v>
      </c>
      <c r="F61" s="227">
        <f t="shared" ref="F61" si="14">SUM(F44,F28,F12)</f>
        <v>862</v>
      </c>
      <c r="G61" s="227">
        <f t="shared" si="7"/>
        <v>997</v>
      </c>
      <c r="H61" s="229"/>
      <c r="I61" s="229"/>
    </row>
    <row r="62" spans="1:9" ht="15" customHeight="1" x14ac:dyDescent="0.3">
      <c r="A62" s="33" t="s">
        <v>129</v>
      </c>
      <c r="B62" s="227">
        <f t="shared" ref="B62:E62" si="15">SUM(B45,B29,B13)</f>
        <v>299</v>
      </c>
      <c r="C62" s="227">
        <f t="shared" si="15"/>
        <v>404</v>
      </c>
      <c r="D62" s="227">
        <f t="shared" si="15"/>
        <v>318</v>
      </c>
      <c r="E62" s="227">
        <f t="shared" si="15"/>
        <v>326</v>
      </c>
      <c r="F62" s="227">
        <f t="shared" ref="F62" si="16">SUM(F45,F29,F13)</f>
        <v>354</v>
      </c>
      <c r="G62" s="227">
        <f t="shared" si="7"/>
        <v>382</v>
      </c>
      <c r="H62" s="229"/>
      <c r="I62" s="229"/>
    </row>
    <row r="63" spans="1:9" ht="15" customHeight="1" x14ac:dyDescent="0.3">
      <c r="A63" s="33" t="s">
        <v>130</v>
      </c>
      <c r="B63" s="227">
        <f t="shared" ref="B63:E63" si="17">SUM(B46,B30,B14)</f>
        <v>100</v>
      </c>
      <c r="C63" s="227">
        <f t="shared" si="17"/>
        <v>96</v>
      </c>
      <c r="D63" s="227">
        <f t="shared" si="17"/>
        <v>58</v>
      </c>
      <c r="E63" s="227">
        <f t="shared" si="17"/>
        <v>126</v>
      </c>
      <c r="F63" s="227">
        <f t="shared" ref="F63" si="18">SUM(F46,F30,F14)</f>
        <v>102</v>
      </c>
      <c r="G63" s="227">
        <f t="shared" si="7"/>
        <v>103</v>
      </c>
      <c r="H63" s="229"/>
      <c r="I63" s="229"/>
    </row>
    <row r="64" spans="1:9" ht="15" customHeight="1" x14ac:dyDescent="0.3">
      <c r="A64" s="33" t="s">
        <v>131</v>
      </c>
      <c r="B64" s="227">
        <f t="shared" ref="B64:E64" si="19">SUM(B47,B31,B15)</f>
        <v>35</v>
      </c>
      <c r="C64" s="227">
        <f t="shared" si="19"/>
        <v>39</v>
      </c>
      <c r="D64" s="227">
        <f t="shared" si="19"/>
        <v>28</v>
      </c>
      <c r="E64" s="227">
        <f t="shared" si="19"/>
        <v>34</v>
      </c>
      <c r="F64" s="227">
        <f t="shared" ref="F64" si="20">SUM(F47,F31,F15)</f>
        <v>29</v>
      </c>
      <c r="G64" s="227">
        <f t="shared" si="7"/>
        <v>44</v>
      </c>
      <c r="H64" s="229"/>
      <c r="I64" s="229"/>
    </row>
    <row r="65" spans="1:9" ht="15" customHeight="1" x14ac:dyDescent="0.3">
      <c r="A65" s="33" t="s">
        <v>132</v>
      </c>
      <c r="B65" s="227">
        <f t="shared" ref="B65:E65" si="21">SUM(B48,B32,B16)</f>
        <v>13</v>
      </c>
      <c r="C65" s="227">
        <f t="shared" si="21"/>
        <v>13</v>
      </c>
      <c r="D65" s="227">
        <f t="shared" si="21"/>
        <v>11</v>
      </c>
      <c r="E65" s="227">
        <f t="shared" si="21"/>
        <v>12</v>
      </c>
      <c r="F65" s="227">
        <f t="shared" ref="F65" si="22">SUM(F48,F32,F16)</f>
        <v>21</v>
      </c>
      <c r="G65" s="227">
        <f t="shared" si="7"/>
        <v>14</v>
      </c>
      <c r="H65" s="229"/>
      <c r="I65" s="229"/>
    </row>
    <row r="66" spans="1:9" ht="15" customHeight="1" x14ac:dyDescent="0.3">
      <c r="A66" s="33" t="s">
        <v>133</v>
      </c>
      <c r="B66" s="227">
        <f t="shared" ref="B66:E66" si="23">SUM(B49,B33,B17)</f>
        <v>10</v>
      </c>
      <c r="C66" s="227">
        <f t="shared" si="23"/>
        <v>7</v>
      </c>
      <c r="D66" s="227">
        <f t="shared" si="23"/>
        <v>1</v>
      </c>
      <c r="E66" s="227">
        <f t="shared" si="23"/>
        <v>5</v>
      </c>
      <c r="F66" s="227">
        <f t="shared" ref="F66" si="24">SUM(F49,F33,F17)</f>
        <v>9</v>
      </c>
      <c r="G66" s="227">
        <f t="shared" si="7"/>
        <v>5</v>
      </c>
      <c r="H66" s="229"/>
      <c r="I66" s="229"/>
    </row>
    <row r="67" spans="1:9" ht="15" customHeight="1" x14ac:dyDescent="0.3">
      <c r="A67" s="33" t="s">
        <v>134</v>
      </c>
      <c r="B67" s="227">
        <f t="shared" ref="B67:E67" si="25">SUM(B50,B34,B18)</f>
        <v>2</v>
      </c>
      <c r="C67" s="227">
        <f t="shared" si="25"/>
        <v>3</v>
      </c>
      <c r="D67" s="227">
        <f t="shared" si="25"/>
        <v>1</v>
      </c>
      <c r="E67" s="227">
        <f t="shared" si="25"/>
        <v>4</v>
      </c>
      <c r="F67" s="227">
        <f t="shared" ref="F67" si="26">SUM(F50,F34,F18)</f>
        <v>5</v>
      </c>
      <c r="G67" s="227">
        <f t="shared" si="7"/>
        <v>2</v>
      </c>
      <c r="H67" s="229"/>
      <c r="I67" s="229"/>
    </row>
    <row r="68" spans="1:9" ht="15" customHeight="1" x14ac:dyDescent="0.3">
      <c r="A68" s="33" t="s">
        <v>135</v>
      </c>
      <c r="B68" s="227">
        <f t="shared" ref="B68:E68" si="27">SUM(B51,B35,B19)</f>
        <v>2</v>
      </c>
      <c r="C68" s="227">
        <f t="shared" si="27"/>
        <v>2</v>
      </c>
      <c r="D68" s="227">
        <f t="shared" si="27"/>
        <v>3</v>
      </c>
      <c r="E68" s="227">
        <f t="shared" si="27"/>
        <v>4</v>
      </c>
      <c r="F68" s="227">
        <f t="shared" ref="F68" si="28">SUM(F51,F35,F19)</f>
        <v>0</v>
      </c>
      <c r="G68" s="227">
        <f t="shared" si="7"/>
        <v>6</v>
      </c>
      <c r="H68" s="229"/>
      <c r="I68" s="229"/>
    </row>
    <row r="69" spans="1:9" ht="15" customHeight="1" x14ac:dyDescent="0.3">
      <c r="A69" s="33" t="s">
        <v>136</v>
      </c>
      <c r="B69" s="227">
        <f t="shared" ref="B69:E69" si="29">SUM(B52,B36,B20)</f>
        <v>0</v>
      </c>
      <c r="C69" s="227">
        <f t="shared" si="29"/>
        <v>0</v>
      </c>
      <c r="D69" s="227">
        <f t="shared" si="29"/>
        <v>1</v>
      </c>
      <c r="E69" s="227">
        <f t="shared" si="29"/>
        <v>0</v>
      </c>
      <c r="F69" s="227">
        <f t="shared" ref="F69" si="30">SUM(F52,F36,F20)</f>
        <v>1</v>
      </c>
      <c r="G69" s="227">
        <f t="shared" si="7"/>
        <v>0</v>
      </c>
      <c r="H69" s="229"/>
      <c r="I69" s="229"/>
    </row>
    <row r="70" spans="1:9" ht="15" customHeight="1" x14ac:dyDescent="0.3">
      <c r="A70" s="33" t="s">
        <v>284</v>
      </c>
      <c r="B70" s="227">
        <f t="shared" ref="B70:E70" si="31">SUM(B53,B37,B21)</f>
        <v>1</v>
      </c>
      <c r="C70" s="227">
        <f t="shared" si="31"/>
        <v>0</v>
      </c>
      <c r="D70" s="227">
        <f t="shared" si="31"/>
        <v>0</v>
      </c>
      <c r="E70" s="227">
        <f t="shared" si="31"/>
        <v>0</v>
      </c>
      <c r="F70" s="227">
        <f t="shared" ref="F70" si="32">SUM(F53,F37,F21)</f>
        <v>0</v>
      </c>
      <c r="G70" s="227">
        <f t="shared" si="7"/>
        <v>0</v>
      </c>
      <c r="H70" s="229"/>
      <c r="I70" s="229"/>
    </row>
    <row r="71" spans="1:9" ht="15" customHeight="1" x14ac:dyDescent="0.3">
      <c r="A71" s="33" t="s">
        <v>285</v>
      </c>
      <c r="B71" s="227">
        <f t="shared" ref="B71:E71" si="33">SUM(B54,B38,B22)</f>
        <v>0</v>
      </c>
      <c r="C71" s="227">
        <f t="shared" si="33"/>
        <v>0</v>
      </c>
      <c r="D71" s="227">
        <f t="shared" si="33"/>
        <v>0</v>
      </c>
      <c r="E71" s="227">
        <f t="shared" si="33"/>
        <v>0</v>
      </c>
      <c r="F71" s="227">
        <f t="shared" ref="F71" si="34">SUM(F54,F38,F22)</f>
        <v>0</v>
      </c>
      <c r="G71" s="227">
        <f t="shared" si="7"/>
        <v>0</v>
      </c>
      <c r="H71" s="229"/>
      <c r="I71" s="229"/>
    </row>
    <row r="72" spans="1:9" ht="3.75" customHeight="1" x14ac:dyDescent="0.3">
      <c r="A72" s="115"/>
      <c r="B72" s="245"/>
      <c r="C72" s="245"/>
      <c r="D72" s="245"/>
      <c r="E72" s="245"/>
      <c r="F72" s="245"/>
      <c r="G72" s="248"/>
    </row>
    <row r="73" spans="1:9" ht="10.5" customHeight="1" x14ac:dyDescent="0.35"/>
    <row r="74" spans="1:9" ht="15.75" customHeight="1" x14ac:dyDescent="0.3">
      <c r="F74" s="234"/>
      <c r="G74" s="83" t="s">
        <v>277</v>
      </c>
    </row>
    <row r="75" spans="1:9" ht="15.75" customHeight="1" x14ac:dyDescent="0.3">
      <c r="F75" s="235"/>
      <c r="G75" s="83" t="s">
        <v>278</v>
      </c>
    </row>
    <row r="76" spans="1:9" ht="21" customHeight="1" x14ac:dyDescent="0.35">
      <c r="D76" s="246"/>
    </row>
    <row r="77" spans="1:9" x14ac:dyDescent="0.35">
      <c r="D77" s="246"/>
    </row>
    <row r="78" spans="1:9" x14ac:dyDescent="0.35">
      <c r="D78" s="246"/>
    </row>
    <row r="79" spans="1:9" x14ac:dyDescent="0.35">
      <c r="D79" s="246"/>
    </row>
    <row r="80" spans="1:9" x14ac:dyDescent="0.35">
      <c r="D80" s="246"/>
    </row>
    <row r="81" spans="4:4" x14ac:dyDescent="0.35">
      <c r="D81" s="246"/>
    </row>
    <row r="82" spans="4:4" x14ac:dyDescent="0.35">
      <c r="D82" s="246"/>
    </row>
    <row r="83" spans="4:4" x14ac:dyDescent="0.35">
      <c r="D83" s="246"/>
    </row>
    <row r="84" spans="4:4" x14ac:dyDescent="0.35">
      <c r="D84" s="246"/>
    </row>
    <row r="85" spans="4:4" x14ac:dyDescent="0.35">
      <c r="D85" s="246"/>
    </row>
    <row r="86" spans="4:4" x14ac:dyDescent="0.35">
      <c r="D86" s="246"/>
    </row>
    <row r="87" spans="4:4" x14ac:dyDescent="0.35">
      <c r="D87" s="246"/>
    </row>
    <row r="88" spans="4:4" x14ac:dyDescent="0.35">
      <c r="D88" s="246"/>
    </row>
    <row r="89" spans="4:4" x14ac:dyDescent="0.35">
      <c r="D89" s="246"/>
    </row>
    <row r="90" spans="4:4" x14ac:dyDescent="0.35">
      <c r="D90" s="246"/>
    </row>
    <row r="91" spans="4:4" x14ac:dyDescent="0.35">
      <c r="D91" s="246"/>
    </row>
    <row r="92" spans="4:4" x14ac:dyDescent="0.35">
      <c r="D92" s="246"/>
    </row>
    <row r="93" spans="4:4" x14ac:dyDescent="0.35">
      <c r="D93" s="246"/>
    </row>
    <row r="94" spans="4:4" x14ac:dyDescent="0.35">
      <c r="D94" s="246"/>
    </row>
    <row r="95" spans="4:4" x14ac:dyDescent="0.35">
      <c r="D95" s="246"/>
    </row>
    <row r="96" spans="4:4" x14ac:dyDescent="0.35">
      <c r="D96" s="246"/>
    </row>
    <row r="97" spans="4:4" x14ac:dyDescent="0.35">
      <c r="D97" s="246"/>
    </row>
    <row r="98" spans="4:4" x14ac:dyDescent="0.35">
      <c r="D98" s="246"/>
    </row>
    <row r="99" spans="4:4" x14ac:dyDescent="0.35">
      <c r="D99" s="246"/>
    </row>
    <row r="100" spans="4:4" x14ac:dyDescent="0.35">
      <c r="D100" s="246"/>
    </row>
    <row r="101" spans="4:4" x14ac:dyDescent="0.35">
      <c r="D101" s="246"/>
    </row>
    <row r="102" spans="4:4" x14ac:dyDescent="0.35">
      <c r="D102" s="246"/>
    </row>
    <row r="103" spans="4:4" x14ac:dyDescent="0.35">
      <c r="D103" s="246"/>
    </row>
    <row r="104" spans="4:4" x14ac:dyDescent="0.35">
      <c r="D104" s="246"/>
    </row>
    <row r="105" spans="4:4" x14ac:dyDescent="0.35">
      <c r="D105" s="246"/>
    </row>
    <row r="106" spans="4:4" x14ac:dyDescent="0.35">
      <c r="D106" s="246"/>
    </row>
    <row r="107" spans="4:4" x14ac:dyDescent="0.35">
      <c r="D107" s="246"/>
    </row>
    <row r="108" spans="4:4" x14ac:dyDescent="0.35">
      <c r="D108" s="246"/>
    </row>
    <row r="109" spans="4:4" x14ac:dyDescent="0.35">
      <c r="D109" s="246"/>
    </row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67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7" tint="0.79998168889431442"/>
  </sheetPr>
  <dimension ref="A1:G76"/>
  <sheetViews>
    <sheetView view="pageBreakPreview" zoomScale="90" zoomScaleSheetLayoutView="90" workbookViewId="0"/>
  </sheetViews>
  <sheetFormatPr defaultColWidth="9.109375" defaultRowHeight="15.6" x14ac:dyDescent="0.3"/>
  <cols>
    <col min="1" max="1" width="49.88671875" style="91" customWidth="1"/>
    <col min="2" max="7" width="12.44140625" style="100" customWidth="1"/>
    <col min="8" max="256" width="9.109375" style="91"/>
    <col min="257" max="257" width="49.88671875" style="91" customWidth="1"/>
    <col min="258" max="263" width="12.44140625" style="91" customWidth="1"/>
    <col min="264" max="512" width="9.109375" style="91"/>
    <col min="513" max="513" width="49.88671875" style="91" customWidth="1"/>
    <col min="514" max="519" width="12.44140625" style="91" customWidth="1"/>
    <col min="520" max="768" width="9.109375" style="91"/>
    <col min="769" max="769" width="49.88671875" style="91" customWidth="1"/>
    <col min="770" max="775" width="12.44140625" style="91" customWidth="1"/>
    <col min="776" max="1024" width="9.109375" style="91"/>
    <col min="1025" max="1025" width="49.88671875" style="91" customWidth="1"/>
    <col min="1026" max="1031" width="12.44140625" style="91" customWidth="1"/>
    <col min="1032" max="1280" width="9.109375" style="91"/>
    <col min="1281" max="1281" width="49.88671875" style="91" customWidth="1"/>
    <col min="1282" max="1287" width="12.44140625" style="91" customWidth="1"/>
    <col min="1288" max="1536" width="9.109375" style="91"/>
    <col min="1537" max="1537" width="49.88671875" style="91" customWidth="1"/>
    <col min="1538" max="1543" width="12.44140625" style="91" customWidth="1"/>
    <col min="1544" max="1792" width="9.109375" style="91"/>
    <col min="1793" max="1793" width="49.88671875" style="91" customWidth="1"/>
    <col min="1794" max="1799" width="12.44140625" style="91" customWidth="1"/>
    <col min="1800" max="2048" width="9.109375" style="91"/>
    <col min="2049" max="2049" width="49.88671875" style="91" customWidth="1"/>
    <col min="2050" max="2055" width="12.44140625" style="91" customWidth="1"/>
    <col min="2056" max="2304" width="9.109375" style="91"/>
    <col min="2305" max="2305" width="49.88671875" style="91" customWidth="1"/>
    <col min="2306" max="2311" width="12.44140625" style="91" customWidth="1"/>
    <col min="2312" max="2560" width="9.109375" style="91"/>
    <col min="2561" max="2561" width="49.88671875" style="91" customWidth="1"/>
    <col min="2562" max="2567" width="12.44140625" style="91" customWidth="1"/>
    <col min="2568" max="2816" width="9.109375" style="91"/>
    <col min="2817" max="2817" width="49.88671875" style="91" customWidth="1"/>
    <col min="2818" max="2823" width="12.44140625" style="91" customWidth="1"/>
    <col min="2824" max="3072" width="9.109375" style="91"/>
    <col min="3073" max="3073" width="49.88671875" style="91" customWidth="1"/>
    <col min="3074" max="3079" width="12.44140625" style="91" customWidth="1"/>
    <col min="3080" max="3328" width="9.109375" style="91"/>
    <col min="3329" max="3329" width="49.88671875" style="91" customWidth="1"/>
    <col min="3330" max="3335" width="12.44140625" style="91" customWidth="1"/>
    <col min="3336" max="3584" width="9.109375" style="91"/>
    <col min="3585" max="3585" width="49.88671875" style="91" customWidth="1"/>
    <col min="3586" max="3591" width="12.44140625" style="91" customWidth="1"/>
    <col min="3592" max="3840" width="9.109375" style="91"/>
    <col min="3841" max="3841" width="49.88671875" style="91" customWidth="1"/>
    <col min="3842" max="3847" width="12.44140625" style="91" customWidth="1"/>
    <col min="3848" max="4096" width="9.109375" style="91"/>
    <col min="4097" max="4097" width="49.88671875" style="91" customWidth="1"/>
    <col min="4098" max="4103" width="12.44140625" style="91" customWidth="1"/>
    <col min="4104" max="4352" width="9.109375" style="91"/>
    <col min="4353" max="4353" width="49.88671875" style="91" customWidth="1"/>
    <col min="4354" max="4359" width="12.44140625" style="91" customWidth="1"/>
    <col min="4360" max="4608" width="9.109375" style="91"/>
    <col min="4609" max="4609" width="49.88671875" style="91" customWidth="1"/>
    <col min="4610" max="4615" width="12.44140625" style="91" customWidth="1"/>
    <col min="4616" max="4864" width="9.109375" style="91"/>
    <col min="4865" max="4865" width="49.88671875" style="91" customWidth="1"/>
    <col min="4866" max="4871" width="12.44140625" style="91" customWidth="1"/>
    <col min="4872" max="5120" width="9.109375" style="91"/>
    <col min="5121" max="5121" width="49.88671875" style="91" customWidth="1"/>
    <col min="5122" max="5127" width="12.44140625" style="91" customWidth="1"/>
    <col min="5128" max="5376" width="9.109375" style="91"/>
    <col min="5377" max="5377" width="49.88671875" style="91" customWidth="1"/>
    <col min="5378" max="5383" width="12.44140625" style="91" customWidth="1"/>
    <col min="5384" max="5632" width="9.109375" style="91"/>
    <col min="5633" max="5633" width="49.88671875" style="91" customWidth="1"/>
    <col min="5634" max="5639" width="12.44140625" style="91" customWidth="1"/>
    <col min="5640" max="5888" width="9.109375" style="91"/>
    <col min="5889" max="5889" width="49.88671875" style="91" customWidth="1"/>
    <col min="5890" max="5895" width="12.44140625" style="91" customWidth="1"/>
    <col min="5896" max="6144" width="9.109375" style="91"/>
    <col min="6145" max="6145" width="49.88671875" style="91" customWidth="1"/>
    <col min="6146" max="6151" width="12.44140625" style="91" customWidth="1"/>
    <col min="6152" max="6400" width="9.109375" style="91"/>
    <col min="6401" max="6401" width="49.88671875" style="91" customWidth="1"/>
    <col min="6402" max="6407" width="12.44140625" style="91" customWidth="1"/>
    <col min="6408" max="6656" width="9.109375" style="91"/>
    <col min="6657" max="6657" width="49.88671875" style="91" customWidth="1"/>
    <col min="6658" max="6663" width="12.44140625" style="91" customWidth="1"/>
    <col min="6664" max="6912" width="9.109375" style="91"/>
    <col min="6913" max="6913" width="49.88671875" style="91" customWidth="1"/>
    <col min="6914" max="6919" width="12.44140625" style="91" customWidth="1"/>
    <col min="6920" max="7168" width="9.109375" style="91"/>
    <col min="7169" max="7169" width="49.88671875" style="91" customWidth="1"/>
    <col min="7170" max="7175" width="12.44140625" style="91" customWidth="1"/>
    <col min="7176" max="7424" width="9.109375" style="91"/>
    <col min="7425" max="7425" width="49.88671875" style="91" customWidth="1"/>
    <col min="7426" max="7431" width="12.44140625" style="91" customWidth="1"/>
    <col min="7432" max="7680" width="9.109375" style="91"/>
    <col min="7681" max="7681" width="49.88671875" style="91" customWidth="1"/>
    <col min="7682" max="7687" width="12.44140625" style="91" customWidth="1"/>
    <col min="7688" max="7936" width="9.109375" style="91"/>
    <col min="7937" max="7937" width="49.88671875" style="91" customWidth="1"/>
    <col min="7938" max="7943" width="12.44140625" style="91" customWidth="1"/>
    <col min="7944" max="8192" width="9.109375" style="91"/>
    <col min="8193" max="8193" width="49.88671875" style="91" customWidth="1"/>
    <col min="8194" max="8199" width="12.44140625" style="91" customWidth="1"/>
    <col min="8200" max="8448" width="9.109375" style="91"/>
    <col min="8449" max="8449" width="49.88671875" style="91" customWidth="1"/>
    <col min="8450" max="8455" width="12.44140625" style="91" customWidth="1"/>
    <col min="8456" max="8704" width="9.109375" style="91"/>
    <col min="8705" max="8705" width="49.88671875" style="91" customWidth="1"/>
    <col min="8706" max="8711" width="12.44140625" style="91" customWidth="1"/>
    <col min="8712" max="8960" width="9.109375" style="91"/>
    <col min="8961" max="8961" width="49.88671875" style="91" customWidth="1"/>
    <col min="8962" max="8967" width="12.44140625" style="91" customWidth="1"/>
    <col min="8968" max="9216" width="9.109375" style="91"/>
    <col min="9217" max="9217" width="49.88671875" style="91" customWidth="1"/>
    <col min="9218" max="9223" width="12.44140625" style="91" customWidth="1"/>
    <col min="9224" max="9472" width="9.109375" style="91"/>
    <col min="9473" max="9473" width="49.88671875" style="91" customWidth="1"/>
    <col min="9474" max="9479" width="12.44140625" style="91" customWidth="1"/>
    <col min="9480" max="9728" width="9.109375" style="91"/>
    <col min="9729" max="9729" width="49.88671875" style="91" customWidth="1"/>
    <col min="9730" max="9735" width="12.44140625" style="91" customWidth="1"/>
    <col min="9736" max="9984" width="9.109375" style="91"/>
    <col min="9985" max="9985" width="49.88671875" style="91" customWidth="1"/>
    <col min="9986" max="9991" width="12.44140625" style="91" customWidth="1"/>
    <col min="9992" max="10240" width="9.109375" style="91"/>
    <col min="10241" max="10241" width="49.88671875" style="91" customWidth="1"/>
    <col min="10242" max="10247" width="12.44140625" style="91" customWidth="1"/>
    <col min="10248" max="10496" width="9.109375" style="91"/>
    <col min="10497" max="10497" width="49.88671875" style="91" customWidth="1"/>
    <col min="10498" max="10503" width="12.44140625" style="91" customWidth="1"/>
    <col min="10504" max="10752" width="9.109375" style="91"/>
    <col min="10753" max="10753" width="49.88671875" style="91" customWidth="1"/>
    <col min="10754" max="10759" width="12.44140625" style="91" customWidth="1"/>
    <col min="10760" max="11008" width="9.109375" style="91"/>
    <col min="11009" max="11009" width="49.88671875" style="91" customWidth="1"/>
    <col min="11010" max="11015" width="12.44140625" style="91" customWidth="1"/>
    <col min="11016" max="11264" width="9.109375" style="91"/>
    <col min="11265" max="11265" width="49.88671875" style="91" customWidth="1"/>
    <col min="11266" max="11271" width="12.44140625" style="91" customWidth="1"/>
    <col min="11272" max="11520" width="9.109375" style="91"/>
    <col min="11521" max="11521" width="49.88671875" style="91" customWidth="1"/>
    <col min="11522" max="11527" width="12.44140625" style="91" customWidth="1"/>
    <col min="11528" max="11776" width="9.109375" style="91"/>
    <col min="11777" max="11777" width="49.88671875" style="91" customWidth="1"/>
    <col min="11778" max="11783" width="12.44140625" style="91" customWidth="1"/>
    <col min="11784" max="12032" width="9.109375" style="91"/>
    <col min="12033" max="12033" width="49.88671875" style="91" customWidth="1"/>
    <col min="12034" max="12039" width="12.44140625" style="91" customWidth="1"/>
    <col min="12040" max="12288" width="9.109375" style="91"/>
    <col min="12289" max="12289" width="49.88671875" style="91" customWidth="1"/>
    <col min="12290" max="12295" width="12.44140625" style="91" customWidth="1"/>
    <col min="12296" max="12544" width="9.109375" style="91"/>
    <col min="12545" max="12545" width="49.88671875" style="91" customWidth="1"/>
    <col min="12546" max="12551" width="12.44140625" style="91" customWidth="1"/>
    <col min="12552" max="12800" width="9.109375" style="91"/>
    <col min="12801" max="12801" width="49.88671875" style="91" customWidth="1"/>
    <col min="12802" max="12807" width="12.44140625" style="91" customWidth="1"/>
    <col min="12808" max="13056" width="9.109375" style="91"/>
    <col min="13057" max="13057" width="49.88671875" style="91" customWidth="1"/>
    <col min="13058" max="13063" width="12.44140625" style="91" customWidth="1"/>
    <col min="13064" max="13312" width="9.109375" style="91"/>
    <col min="13313" max="13313" width="49.88671875" style="91" customWidth="1"/>
    <col min="13314" max="13319" width="12.44140625" style="91" customWidth="1"/>
    <col min="13320" max="13568" width="9.109375" style="91"/>
    <col min="13569" max="13569" width="49.88671875" style="91" customWidth="1"/>
    <col min="13570" max="13575" width="12.44140625" style="91" customWidth="1"/>
    <col min="13576" max="13824" width="9.109375" style="91"/>
    <col min="13825" max="13825" width="49.88671875" style="91" customWidth="1"/>
    <col min="13826" max="13831" width="12.44140625" style="91" customWidth="1"/>
    <col min="13832" max="14080" width="9.109375" style="91"/>
    <col min="14081" max="14081" width="49.88671875" style="91" customWidth="1"/>
    <col min="14082" max="14087" width="12.44140625" style="91" customWidth="1"/>
    <col min="14088" max="14336" width="9.109375" style="91"/>
    <col min="14337" max="14337" width="49.88671875" style="91" customWidth="1"/>
    <col min="14338" max="14343" width="12.44140625" style="91" customWidth="1"/>
    <col min="14344" max="14592" width="9.109375" style="91"/>
    <col min="14593" max="14593" width="49.88671875" style="91" customWidth="1"/>
    <col min="14594" max="14599" width="12.44140625" style="91" customWidth="1"/>
    <col min="14600" max="14848" width="9.109375" style="91"/>
    <col min="14849" max="14849" width="49.88671875" style="91" customWidth="1"/>
    <col min="14850" max="14855" width="12.44140625" style="91" customWidth="1"/>
    <col min="14856" max="15104" width="9.109375" style="91"/>
    <col min="15105" max="15105" width="49.88671875" style="91" customWidth="1"/>
    <col min="15106" max="15111" width="12.44140625" style="91" customWidth="1"/>
    <col min="15112" max="15360" width="9.109375" style="91"/>
    <col min="15361" max="15361" width="49.88671875" style="91" customWidth="1"/>
    <col min="15362" max="15367" width="12.44140625" style="91" customWidth="1"/>
    <col min="15368" max="15616" width="9.109375" style="91"/>
    <col min="15617" max="15617" width="49.88671875" style="91" customWidth="1"/>
    <col min="15618" max="15623" width="12.44140625" style="91" customWidth="1"/>
    <col min="15624" max="15872" width="9.109375" style="91"/>
    <col min="15873" max="15873" width="49.88671875" style="91" customWidth="1"/>
    <col min="15874" max="15879" width="12.44140625" style="91" customWidth="1"/>
    <col min="15880" max="16128" width="9.109375" style="91"/>
    <col min="16129" max="16129" width="49.88671875" style="91" customWidth="1"/>
    <col min="16130" max="16135" width="12.44140625" style="91" customWidth="1"/>
    <col min="16136" max="16384" width="9.109375" style="91"/>
  </cols>
  <sheetData>
    <row r="1" spans="1:7" s="1" customFormat="1" ht="18" customHeight="1" x14ac:dyDescent="0.35">
      <c r="A1" s="48" t="s">
        <v>296</v>
      </c>
      <c r="B1" s="18"/>
      <c r="C1" s="18"/>
      <c r="D1" s="78"/>
      <c r="E1" s="78"/>
      <c r="F1" s="78"/>
      <c r="G1" s="78"/>
    </row>
    <row r="2" spans="1:7" s="1" customFormat="1" ht="18" customHeight="1" x14ac:dyDescent="0.35">
      <c r="A2" s="20" t="s">
        <v>297</v>
      </c>
      <c r="B2" s="18"/>
      <c r="C2" s="18"/>
      <c r="D2" s="21"/>
      <c r="E2" s="21"/>
      <c r="F2" s="21"/>
      <c r="G2" s="21"/>
    </row>
    <row r="3" spans="1:7" s="1" customFormat="1" ht="14.25" customHeight="1" x14ac:dyDescent="0.35">
      <c r="A3" s="20"/>
      <c r="B3" s="18"/>
      <c r="C3" s="18"/>
      <c r="D3" s="21"/>
      <c r="E3" s="21"/>
      <c r="F3" s="21"/>
      <c r="G3" s="21"/>
    </row>
    <row r="4" spans="1:7" ht="14.25" customHeight="1" x14ac:dyDescent="0.35">
      <c r="F4" s="247"/>
      <c r="G4" s="172" t="s">
        <v>365</v>
      </c>
    </row>
    <row r="5" spans="1:7" ht="17.25" customHeight="1" x14ac:dyDescent="0.3">
      <c r="A5" s="193" t="s">
        <v>281</v>
      </c>
      <c r="B5" s="533" t="s">
        <v>23</v>
      </c>
      <c r="C5" s="533"/>
      <c r="D5" s="533"/>
      <c r="E5" s="533"/>
      <c r="F5" s="533"/>
      <c r="G5" s="533"/>
    </row>
    <row r="6" spans="1:7" ht="17.25" customHeight="1" x14ac:dyDescent="0.3">
      <c r="A6" s="194" t="s">
        <v>282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</row>
    <row r="7" spans="1:7" ht="3.75" customHeight="1" x14ac:dyDescent="0.35">
      <c r="A7" s="223"/>
      <c r="B7" s="224"/>
      <c r="C7" s="224"/>
      <c r="D7" s="224"/>
      <c r="E7" s="224"/>
    </row>
    <row r="8" spans="1:7" ht="14.25" customHeight="1" x14ac:dyDescent="0.3">
      <c r="A8" s="225" t="s">
        <v>273</v>
      </c>
      <c r="B8" s="226">
        <f t="shared" ref="B8:F8" si="0">SUM(B9:B22)</f>
        <v>44</v>
      </c>
      <c r="C8" s="226">
        <f t="shared" si="0"/>
        <v>45</v>
      </c>
      <c r="D8" s="226">
        <f t="shared" si="0"/>
        <v>38</v>
      </c>
      <c r="E8" s="226">
        <f t="shared" si="0"/>
        <v>45</v>
      </c>
      <c r="F8" s="321">
        <f t="shared" si="0"/>
        <v>47</v>
      </c>
      <c r="G8" s="321">
        <f t="shared" ref="G8" si="1">SUM(G9:G22)</f>
        <v>64</v>
      </c>
    </row>
    <row r="9" spans="1:7" ht="15" customHeight="1" x14ac:dyDescent="0.35">
      <c r="A9" s="33" t="s">
        <v>283</v>
      </c>
      <c r="B9" s="227">
        <v>0</v>
      </c>
      <c r="C9" s="227">
        <v>0</v>
      </c>
      <c r="D9" s="227">
        <v>0</v>
      </c>
      <c r="E9" s="227">
        <v>0</v>
      </c>
      <c r="F9" s="322">
        <v>0</v>
      </c>
      <c r="G9" s="275">
        <v>0</v>
      </c>
    </row>
    <row r="10" spans="1:7" ht="15" customHeight="1" x14ac:dyDescent="0.35">
      <c r="A10" s="33" t="s">
        <v>126</v>
      </c>
      <c r="B10" s="227">
        <v>0</v>
      </c>
      <c r="C10" s="227">
        <v>0</v>
      </c>
      <c r="D10" s="227">
        <v>0</v>
      </c>
      <c r="E10" s="227">
        <v>0</v>
      </c>
      <c r="F10" s="322">
        <v>0</v>
      </c>
      <c r="G10" s="275">
        <v>0</v>
      </c>
    </row>
    <row r="11" spans="1:7" ht="15" customHeight="1" x14ac:dyDescent="0.35">
      <c r="A11" s="33" t="s">
        <v>127</v>
      </c>
      <c r="B11" s="227">
        <v>0</v>
      </c>
      <c r="C11" s="227">
        <v>0</v>
      </c>
      <c r="D11" s="227">
        <v>0</v>
      </c>
      <c r="E11" s="227">
        <v>0</v>
      </c>
      <c r="F11" s="322">
        <v>0</v>
      </c>
      <c r="G11" s="275">
        <v>0</v>
      </c>
    </row>
    <row r="12" spans="1:7" ht="15" customHeight="1" x14ac:dyDescent="0.35">
      <c r="A12" s="33" t="s">
        <v>128</v>
      </c>
      <c r="B12" s="227">
        <v>5</v>
      </c>
      <c r="C12" s="227">
        <v>3</v>
      </c>
      <c r="D12" s="227">
        <v>0</v>
      </c>
      <c r="E12" s="227">
        <v>2</v>
      </c>
      <c r="F12" s="322">
        <v>2</v>
      </c>
      <c r="G12" s="275">
        <v>2</v>
      </c>
    </row>
    <row r="13" spans="1:7" ht="15" customHeight="1" x14ac:dyDescent="0.35">
      <c r="A13" s="33" t="s">
        <v>129</v>
      </c>
      <c r="B13" s="227">
        <v>5</v>
      </c>
      <c r="C13" s="227">
        <v>4</v>
      </c>
      <c r="D13" s="227">
        <v>7</v>
      </c>
      <c r="E13" s="227">
        <v>4</v>
      </c>
      <c r="F13" s="322">
        <v>2</v>
      </c>
      <c r="G13" s="275">
        <v>6</v>
      </c>
    </row>
    <row r="14" spans="1:7" ht="15" customHeight="1" x14ac:dyDescent="0.35">
      <c r="A14" s="33" t="s">
        <v>130</v>
      </c>
      <c r="B14" s="227">
        <v>3</v>
      </c>
      <c r="C14" s="227">
        <v>5</v>
      </c>
      <c r="D14" s="227">
        <v>7</v>
      </c>
      <c r="E14" s="227">
        <v>7</v>
      </c>
      <c r="F14" s="322">
        <v>8</v>
      </c>
      <c r="G14" s="275">
        <v>9</v>
      </c>
    </row>
    <row r="15" spans="1:7" ht="15" customHeight="1" x14ac:dyDescent="0.35">
      <c r="A15" s="33" t="s">
        <v>131</v>
      </c>
      <c r="B15" s="227">
        <v>11</v>
      </c>
      <c r="C15" s="227">
        <v>6</v>
      </c>
      <c r="D15" s="227">
        <v>8</v>
      </c>
      <c r="E15" s="227">
        <v>3</v>
      </c>
      <c r="F15" s="322">
        <v>11</v>
      </c>
      <c r="G15" s="275">
        <v>8</v>
      </c>
    </row>
    <row r="16" spans="1:7" ht="15" customHeight="1" x14ac:dyDescent="0.35">
      <c r="A16" s="33" t="s">
        <v>146</v>
      </c>
      <c r="B16" s="227">
        <v>7</v>
      </c>
      <c r="C16" s="227">
        <v>8</v>
      </c>
      <c r="D16" s="227">
        <v>4</v>
      </c>
      <c r="E16" s="227">
        <v>11</v>
      </c>
      <c r="F16" s="322">
        <v>5</v>
      </c>
      <c r="G16" s="275">
        <v>12</v>
      </c>
    </row>
    <row r="17" spans="1:7" ht="15" customHeight="1" x14ac:dyDescent="0.35">
      <c r="A17" s="33" t="s">
        <v>133</v>
      </c>
      <c r="B17" s="227">
        <v>7</v>
      </c>
      <c r="C17" s="227">
        <v>8</v>
      </c>
      <c r="D17" s="227">
        <v>4</v>
      </c>
      <c r="E17" s="227">
        <v>9</v>
      </c>
      <c r="F17" s="322">
        <v>8</v>
      </c>
      <c r="G17" s="275">
        <v>12</v>
      </c>
    </row>
    <row r="18" spans="1:7" ht="15" customHeight="1" x14ac:dyDescent="0.35">
      <c r="A18" s="33" t="s">
        <v>134</v>
      </c>
      <c r="B18" s="227">
        <v>3</v>
      </c>
      <c r="C18" s="227">
        <v>6</v>
      </c>
      <c r="D18" s="227">
        <v>3</v>
      </c>
      <c r="E18" s="227">
        <v>6</v>
      </c>
      <c r="F18" s="322">
        <v>4</v>
      </c>
      <c r="G18" s="275">
        <v>7</v>
      </c>
    </row>
    <row r="19" spans="1:7" ht="15" customHeight="1" x14ac:dyDescent="0.35">
      <c r="A19" s="33" t="s">
        <v>135</v>
      </c>
      <c r="B19" s="227">
        <v>2</v>
      </c>
      <c r="C19" s="227">
        <v>4</v>
      </c>
      <c r="D19" s="227">
        <v>3</v>
      </c>
      <c r="E19" s="227">
        <v>2</v>
      </c>
      <c r="F19" s="322">
        <v>3</v>
      </c>
      <c r="G19" s="275">
        <v>5</v>
      </c>
    </row>
    <row r="20" spans="1:7" ht="15" customHeight="1" x14ac:dyDescent="0.35">
      <c r="A20" s="33" t="s">
        <v>136</v>
      </c>
      <c r="B20" s="227">
        <v>0</v>
      </c>
      <c r="C20" s="227">
        <v>0</v>
      </c>
      <c r="D20" s="227">
        <v>0</v>
      </c>
      <c r="E20" s="227">
        <v>1</v>
      </c>
      <c r="F20" s="322">
        <v>4</v>
      </c>
      <c r="G20" s="275">
        <v>3</v>
      </c>
    </row>
    <row r="21" spans="1:7" ht="15" customHeight="1" x14ac:dyDescent="0.35">
      <c r="A21" s="33" t="s">
        <v>284</v>
      </c>
      <c r="B21" s="227">
        <v>1</v>
      </c>
      <c r="C21" s="227">
        <v>1</v>
      </c>
      <c r="D21" s="227">
        <v>2</v>
      </c>
      <c r="E21" s="227">
        <v>0</v>
      </c>
      <c r="F21" s="322">
        <v>0</v>
      </c>
      <c r="G21" s="275">
        <v>0</v>
      </c>
    </row>
    <row r="22" spans="1:7" ht="15" customHeight="1" x14ac:dyDescent="0.35">
      <c r="A22" s="33" t="s">
        <v>285</v>
      </c>
      <c r="B22" s="227">
        <v>0</v>
      </c>
      <c r="C22" s="227">
        <v>0</v>
      </c>
      <c r="D22" s="227">
        <v>0</v>
      </c>
      <c r="E22" s="227">
        <v>0</v>
      </c>
      <c r="F22" s="322">
        <v>0</v>
      </c>
      <c r="G22" s="275">
        <v>0</v>
      </c>
    </row>
    <row r="23" spans="1:7" ht="9.75" customHeight="1" x14ac:dyDescent="0.35">
      <c r="A23" s="33"/>
      <c r="B23" s="227"/>
      <c r="C23" s="227"/>
      <c r="D23" s="227"/>
      <c r="E23" s="227"/>
      <c r="F23" s="322"/>
      <c r="G23" s="275"/>
    </row>
    <row r="24" spans="1:7" ht="14.25" customHeight="1" x14ac:dyDescent="0.3">
      <c r="A24" s="225" t="s">
        <v>275</v>
      </c>
      <c r="B24" s="226">
        <f t="shared" ref="B24:G24" si="2">SUM(B25:B38)</f>
        <v>2</v>
      </c>
      <c r="C24" s="226">
        <f t="shared" si="2"/>
        <v>1</v>
      </c>
      <c r="D24" s="226">
        <f t="shared" si="2"/>
        <v>0</v>
      </c>
      <c r="E24" s="226">
        <f t="shared" si="2"/>
        <v>1</v>
      </c>
      <c r="F24" s="321">
        <f t="shared" si="2"/>
        <v>1</v>
      </c>
      <c r="G24" s="321">
        <f t="shared" si="2"/>
        <v>0</v>
      </c>
    </row>
    <row r="25" spans="1:7" ht="15" customHeight="1" x14ac:dyDescent="0.35">
      <c r="A25" s="33" t="s">
        <v>283</v>
      </c>
      <c r="B25" s="227">
        <v>0</v>
      </c>
      <c r="C25" s="227">
        <v>0</v>
      </c>
      <c r="D25" s="227">
        <v>0</v>
      </c>
      <c r="E25" s="227">
        <v>0</v>
      </c>
      <c r="F25" s="322">
        <v>0</v>
      </c>
      <c r="G25" s="275">
        <v>0</v>
      </c>
    </row>
    <row r="26" spans="1:7" ht="15" customHeight="1" x14ac:dyDescent="0.35">
      <c r="A26" s="33" t="s">
        <v>126</v>
      </c>
      <c r="B26" s="227">
        <v>0</v>
      </c>
      <c r="C26" s="227">
        <v>0</v>
      </c>
      <c r="D26" s="227">
        <v>0</v>
      </c>
      <c r="E26" s="227">
        <v>0</v>
      </c>
      <c r="F26" s="322">
        <v>0</v>
      </c>
      <c r="G26" s="275">
        <v>0</v>
      </c>
    </row>
    <row r="27" spans="1:7" ht="15" customHeight="1" x14ac:dyDescent="0.35">
      <c r="A27" s="33" t="s">
        <v>127</v>
      </c>
      <c r="B27" s="227">
        <v>0</v>
      </c>
      <c r="C27" s="227">
        <v>0</v>
      </c>
      <c r="D27" s="227">
        <v>0</v>
      </c>
      <c r="E27" s="227">
        <v>0</v>
      </c>
      <c r="F27" s="322">
        <v>0</v>
      </c>
      <c r="G27" s="275">
        <v>0</v>
      </c>
    </row>
    <row r="28" spans="1:7" ht="15" customHeight="1" x14ac:dyDescent="0.35">
      <c r="A28" s="33" t="s">
        <v>128</v>
      </c>
      <c r="B28" s="227">
        <v>0</v>
      </c>
      <c r="C28" s="227">
        <v>0</v>
      </c>
      <c r="D28" s="227">
        <v>0</v>
      </c>
      <c r="E28" s="227">
        <v>0</v>
      </c>
      <c r="F28" s="322">
        <v>0</v>
      </c>
      <c r="G28" s="275">
        <v>0</v>
      </c>
    </row>
    <row r="29" spans="1:7" ht="15" customHeight="1" x14ac:dyDescent="0.35">
      <c r="A29" s="33" t="s">
        <v>129</v>
      </c>
      <c r="B29" s="227">
        <v>0</v>
      </c>
      <c r="C29" s="227">
        <v>0</v>
      </c>
      <c r="D29" s="227">
        <v>0</v>
      </c>
      <c r="E29" s="227">
        <v>0</v>
      </c>
      <c r="F29" s="322">
        <v>1</v>
      </c>
      <c r="G29" s="275">
        <v>0</v>
      </c>
    </row>
    <row r="30" spans="1:7" ht="15" customHeight="1" x14ac:dyDescent="0.35">
      <c r="A30" s="33" t="s">
        <v>130</v>
      </c>
      <c r="B30" s="227">
        <v>0</v>
      </c>
      <c r="C30" s="227">
        <v>0</v>
      </c>
      <c r="D30" s="227">
        <v>0</v>
      </c>
      <c r="E30" s="227">
        <v>0</v>
      </c>
      <c r="F30" s="322">
        <v>0</v>
      </c>
      <c r="G30" s="275">
        <v>0</v>
      </c>
    </row>
    <row r="31" spans="1:7" ht="15" customHeight="1" x14ac:dyDescent="0.35">
      <c r="A31" s="33" t="s">
        <v>131</v>
      </c>
      <c r="B31" s="227">
        <v>1</v>
      </c>
      <c r="C31" s="227">
        <v>0</v>
      </c>
      <c r="D31" s="227">
        <v>0</v>
      </c>
      <c r="E31" s="227">
        <v>0</v>
      </c>
      <c r="F31" s="322">
        <v>0</v>
      </c>
      <c r="G31" s="275">
        <v>0</v>
      </c>
    </row>
    <row r="32" spans="1:7" ht="15" customHeight="1" x14ac:dyDescent="0.35">
      <c r="A32" s="33" t="s">
        <v>132</v>
      </c>
      <c r="B32" s="227">
        <v>1</v>
      </c>
      <c r="C32" s="227">
        <v>0</v>
      </c>
      <c r="D32" s="227">
        <v>0</v>
      </c>
      <c r="E32" s="227">
        <v>1</v>
      </c>
      <c r="F32" s="322">
        <v>0</v>
      </c>
      <c r="G32" s="275">
        <v>0</v>
      </c>
    </row>
    <row r="33" spans="1:7" ht="15" customHeight="1" x14ac:dyDescent="0.35">
      <c r="A33" s="33" t="s">
        <v>133</v>
      </c>
      <c r="B33" s="227">
        <v>0</v>
      </c>
      <c r="C33" s="227">
        <v>0</v>
      </c>
      <c r="D33" s="227">
        <v>0</v>
      </c>
      <c r="E33" s="227">
        <v>0</v>
      </c>
      <c r="F33" s="322">
        <v>0</v>
      </c>
      <c r="G33" s="275">
        <v>0</v>
      </c>
    </row>
    <row r="34" spans="1:7" ht="15" customHeight="1" x14ac:dyDescent="0.35">
      <c r="A34" s="33" t="s">
        <v>134</v>
      </c>
      <c r="B34" s="227">
        <v>0</v>
      </c>
      <c r="C34" s="227">
        <v>0</v>
      </c>
      <c r="D34" s="227">
        <v>0</v>
      </c>
      <c r="E34" s="227">
        <v>0</v>
      </c>
      <c r="F34" s="322">
        <v>0</v>
      </c>
      <c r="G34" s="275">
        <v>0</v>
      </c>
    </row>
    <row r="35" spans="1:7" ht="15" customHeight="1" x14ac:dyDescent="0.35">
      <c r="A35" s="33" t="s">
        <v>135</v>
      </c>
      <c r="B35" s="227">
        <v>0</v>
      </c>
      <c r="C35" s="227">
        <v>1</v>
      </c>
      <c r="D35" s="227">
        <v>0</v>
      </c>
      <c r="E35" s="227">
        <v>0</v>
      </c>
      <c r="F35" s="322">
        <v>0</v>
      </c>
      <c r="G35" s="275">
        <v>0</v>
      </c>
    </row>
    <row r="36" spans="1:7" ht="15" customHeight="1" x14ac:dyDescent="0.35">
      <c r="A36" s="33" t="s">
        <v>136</v>
      </c>
      <c r="B36" s="227">
        <v>0</v>
      </c>
      <c r="C36" s="227">
        <v>0</v>
      </c>
      <c r="D36" s="227">
        <v>0</v>
      </c>
      <c r="E36" s="227">
        <v>0</v>
      </c>
      <c r="F36" s="322">
        <v>0</v>
      </c>
      <c r="G36" s="275">
        <v>0</v>
      </c>
    </row>
    <row r="37" spans="1:7" ht="15" customHeight="1" x14ac:dyDescent="0.35">
      <c r="A37" s="33" t="s">
        <v>284</v>
      </c>
      <c r="B37" s="227">
        <v>0</v>
      </c>
      <c r="C37" s="227">
        <v>0</v>
      </c>
      <c r="D37" s="227">
        <v>0</v>
      </c>
      <c r="E37" s="227">
        <v>0</v>
      </c>
      <c r="F37" s="322">
        <v>0</v>
      </c>
      <c r="G37" s="275">
        <v>0</v>
      </c>
    </row>
    <row r="38" spans="1:7" ht="15" customHeight="1" x14ac:dyDescent="0.35">
      <c r="A38" s="33" t="s">
        <v>285</v>
      </c>
      <c r="B38" s="227">
        <v>0</v>
      </c>
      <c r="C38" s="227">
        <v>0</v>
      </c>
      <c r="D38" s="227">
        <v>0</v>
      </c>
      <c r="E38" s="227">
        <v>0</v>
      </c>
      <c r="F38" s="322">
        <v>0</v>
      </c>
      <c r="G38" s="275">
        <v>0</v>
      </c>
    </row>
    <row r="39" spans="1:7" ht="9.75" customHeight="1" x14ac:dyDescent="0.35">
      <c r="A39" s="147"/>
      <c r="B39" s="35"/>
      <c r="C39" s="35"/>
      <c r="D39" s="35"/>
      <c r="E39" s="35"/>
      <c r="F39" s="322"/>
      <c r="G39" s="275"/>
    </row>
    <row r="40" spans="1:7" ht="14.25" customHeight="1" x14ac:dyDescent="0.3">
      <c r="A40" s="225" t="s">
        <v>276</v>
      </c>
      <c r="B40" s="226">
        <f t="shared" ref="B40:G40" si="3">SUM(B41:B54)</f>
        <v>0</v>
      </c>
      <c r="C40" s="226">
        <f t="shared" si="3"/>
        <v>0</v>
      </c>
      <c r="D40" s="226">
        <f t="shared" si="3"/>
        <v>0</v>
      </c>
      <c r="E40" s="226">
        <f t="shared" si="3"/>
        <v>1</v>
      </c>
      <c r="F40" s="321">
        <f t="shared" si="3"/>
        <v>0</v>
      </c>
      <c r="G40" s="321">
        <f t="shared" si="3"/>
        <v>2</v>
      </c>
    </row>
    <row r="41" spans="1:7" ht="15" customHeight="1" x14ac:dyDescent="0.35">
      <c r="A41" s="33" t="s">
        <v>283</v>
      </c>
      <c r="B41" s="227">
        <v>0</v>
      </c>
      <c r="C41" s="227">
        <v>0</v>
      </c>
      <c r="D41" s="227">
        <v>0</v>
      </c>
      <c r="E41" s="227">
        <v>0</v>
      </c>
      <c r="F41" s="322">
        <v>0</v>
      </c>
      <c r="G41" s="275">
        <v>0</v>
      </c>
    </row>
    <row r="42" spans="1:7" ht="15" customHeight="1" x14ac:dyDescent="0.35">
      <c r="A42" s="33" t="s">
        <v>126</v>
      </c>
      <c r="B42" s="227">
        <v>0</v>
      </c>
      <c r="C42" s="227">
        <v>0</v>
      </c>
      <c r="D42" s="227">
        <v>0</v>
      </c>
      <c r="E42" s="227">
        <v>0</v>
      </c>
      <c r="F42" s="322">
        <v>0</v>
      </c>
      <c r="G42" s="275">
        <v>0</v>
      </c>
    </row>
    <row r="43" spans="1:7" ht="15" customHeight="1" x14ac:dyDescent="0.35">
      <c r="A43" s="33" t="s">
        <v>127</v>
      </c>
      <c r="B43" s="227">
        <v>0</v>
      </c>
      <c r="C43" s="227">
        <v>0</v>
      </c>
      <c r="D43" s="227">
        <v>0</v>
      </c>
      <c r="E43" s="227">
        <v>0</v>
      </c>
      <c r="F43" s="322">
        <v>0</v>
      </c>
      <c r="G43" s="275">
        <v>0</v>
      </c>
    </row>
    <row r="44" spans="1:7" ht="15" customHeight="1" x14ac:dyDescent="0.35">
      <c r="A44" s="33" t="s">
        <v>128</v>
      </c>
      <c r="B44" s="227">
        <v>0</v>
      </c>
      <c r="C44" s="227">
        <v>0</v>
      </c>
      <c r="D44" s="227">
        <v>0</v>
      </c>
      <c r="E44" s="227">
        <v>0</v>
      </c>
      <c r="F44" s="322">
        <v>0</v>
      </c>
      <c r="G44" s="275">
        <v>0</v>
      </c>
    </row>
    <row r="45" spans="1:7" ht="15" customHeight="1" x14ac:dyDescent="0.35">
      <c r="A45" s="33" t="s">
        <v>129</v>
      </c>
      <c r="B45" s="227">
        <v>0</v>
      </c>
      <c r="C45" s="227">
        <v>0</v>
      </c>
      <c r="D45" s="227">
        <v>0</v>
      </c>
      <c r="E45" s="227">
        <v>1</v>
      </c>
      <c r="F45" s="322">
        <v>0</v>
      </c>
      <c r="G45" s="275">
        <v>0</v>
      </c>
    </row>
    <row r="46" spans="1:7" ht="15" customHeight="1" x14ac:dyDescent="0.35">
      <c r="A46" s="33" t="s">
        <v>130</v>
      </c>
      <c r="B46" s="227">
        <v>0</v>
      </c>
      <c r="C46" s="227">
        <v>0</v>
      </c>
      <c r="D46" s="227">
        <v>0</v>
      </c>
      <c r="E46" s="227">
        <v>0</v>
      </c>
      <c r="F46" s="322">
        <v>0</v>
      </c>
      <c r="G46" s="275">
        <v>0</v>
      </c>
    </row>
    <row r="47" spans="1:7" ht="15" customHeight="1" x14ac:dyDescent="0.35">
      <c r="A47" s="33" t="s">
        <v>131</v>
      </c>
      <c r="B47" s="227">
        <v>0</v>
      </c>
      <c r="C47" s="227">
        <v>0</v>
      </c>
      <c r="D47" s="227">
        <v>0</v>
      </c>
      <c r="E47" s="227">
        <v>0</v>
      </c>
      <c r="F47" s="322">
        <v>0</v>
      </c>
      <c r="G47" s="275">
        <v>1</v>
      </c>
    </row>
    <row r="48" spans="1:7" ht="15" customHeight="1" x14ac:dyDescent="0.35">
      <c r="A48" s="33" t="s">
        <v>132</v>
      </c>
      <c r="B48" s="227">
        <v>0</v>
      </c>
      <c r="C48" s="227">
        <v>0</v>
      </c>
      <c r="D48" s="227">
        <v>0</v>
      </c>
      <c r="E48" s="227">
        <v>0</v>
      </c>
      <c r="F48" s="322">
        <v>0</v>
      </c>
      <c r="G48" s="275">
        <v>1</v>
      </c>
    </row>
    <row r="49" spans="1:7" ht="15" customHeight="1" x14ac:dyDescent="0.35">
      <c r="A49" s="33" t="s">
        <v>133</v>
      </c>
      <c r="B49" s="227">
        <v>0</v>
      </c>
      <c r="C49" s="227">
        <v>0</v>
      </c>
      <c r="D49" s="227">
        <v>0</v>
      </c>
      <c r="E49" s="227">
        <v>0</v>
      </c>
      <c r="F49" s="322">
        <v>0</v>
      </c>
      <c r="G49" s="275">
        <v>0</v>
      </c>
    </row>
    <row r="50" spans="1:7" ht="15" customHeight="1" x14ac:dyDescent="0.35">
      <c r="A50" s="33" t="s">
        <v>134</v>
      </c>
      <c r="B50" s="227">
        <v>0</v>
      </c>
      <c r="C50" s="227">
        <v>0</v>
      </c>
      <c r="D50" s="227">
        <v>0</v>
      </c>
      <c r="E50" s="227">
        <v>0</v>
      </c>
      <c r="F50" s="322">
        <v>0</v>
      </c>
      <c r="G50" s="275">
        <v>0</v>
      </c>
    </row>
    <row r="51" spans="1:7" ht="15" customHeight="1" x14ac:dyDescent="0.35">
      <c r="A51" s="33" t="s">
        <v>135</v>
      </c>
      <c r="B51" s="227">
        <v>0</v>
      </c>
      <c r="C51" s="227">
        <v>0</v>
      </c>
      <c r="D51" s="227">
        <v>0</v>
      </c>
      <c r="E51" s="227">
        <v>0</v>
      </c>
      <c r="F51" s="322">
        <v>0</v>
      </c>
      <c r="G51" s="275">
        <v>0</v>
      </c>
    </row>
    <row r="52" spans="1:7" ht="15" customHeight="1" x14ac:dyDescent="0.35">
      <c r="A52" s="33" t="s">
        <v>136</v>
      </c>
      <c r="B52" s="227">
        <v>0</v>
      </c>
      <c r="C52" s="227">
        <v>0</v>
      </c>
      <c r="D52" s="227">
        <v>0</v>
      </c>
      <c r="E52" s="227">
        <v>0</v>
      </c>
      <c r="F52" s="322">
        <v>0</v>
      </c>
      <c r="G52" s="275">
        <v>0</v>
      </c>
    </row>
    <row r="53" spans="1:7" ht="15" customHeight="1" x14ac:dyDescent="0.35">
      <c r="A53" s="33" t="s">
        <v>284</v>
      </c>
      <c r="B53" s="227">
        <v>0</v>
      </c>
      <c r="C53" s="227">
        <v>0</v>
      </c>
      <c r="D53" s="227">
        <v>0</v>
      </c>
      <c r="E53" s="227">
        <v>0</v>
      </c>
      <c r="F53" s="322">
        <v>0</v>
      </c>
      <c r="G53" s="275">
        <v>0</v>
      </c>
    </row>
    <row r="54" spans="1:7" ht="15" customHeight="1" x14ac:dyDescent="0.35">
      <c r="A54" s="33" t="s">
        <v>285</v>
      </c>
      <c r="B54" s="227">
        <v>0</v>
      </c>
      <c r="C54" s="227">
        <v>0</v>
      </c>
      <c r="D54" s="227">
        <v>0</v>
      </c>
      <c r="E54" s="227">
        <v>0</v>
      </c>
      <c r="F54" s="322">
        <v>0</v>
      </c>
      <c r="G54" s="275">
        <v>0</v>
      </c>
    </row>
    <row r="55" spans="1:7" ht="3.75" customHeight="1" x14ac:dyDescent="0.3">
      <c r="F55" s="245"/>
      <c r="G55" s="245"/>
    </row>
    <row r="56" spans="1:7" ht="3.75" customHeight="1" x14ac:dyDescent="0.3">
      <c r="A56" s="243"/>
      <c r="B56" s="244"/>
      <c r="C56" s="244"/>
      <c r="D56" s="244"/>
      <c r="E56" s="244"/>
    </row>
    <row r="57" spans="1:7" ht="14.25" customHeight="1" x14ac:dyDescent="0.3">
      <c r="A57" s="225" t="s">
        <v>34</v>
      </c>
      <c r="B57" s="226">
        <f t="shared" ref="B57:G57" si="4">SUM(B58:B71)</f>
        <v>46</v>
      </c>
      <c r="C57" s="226">
        <f t="shared" si="4"/>
        <v>46</v>
      </c>
      <c r="D57" s="226">
        <f t="shared" si="4"/>
        <v>38</v>
      </c>
      <c r="E57" s="226">
        <f t="shared" si="4"/>
        <v>47</v>
      </c>
      <c r="F57" s="320">
        <f t="shared" si="4"/>
        <v>48</v>
      </c>
      <c r="G57" s="226">
        <f t="shared" si="4"/>
        <v>66</v>
      </c>
    </row>
    <row r="58" spans="1:7" ht="15" customHeight="1" x14ac:dyDescent="0.3">
      <c r="A58" s="33" t="s">
        <v>283</v>
      </c>
      <c r="B58" s="227">
        <f t="shared" ref="B58:G71" si="5">SUM(B41,B25,B9)</f>
        <v>0</v>
      </c>
      <c r="C58" s="227">
        <f t="shared" si="5"/>
        <v>0</v>
      </c>
      <c r="D58" s="227">
        <f t="shared" si="5"/>
        <v>0</v>
      </c>
      <c r="E58" s="227">
        <f t="shared" si="5"/>
        <v>0</v>
      </c>
      <c r="F58" s="227">
        <f t="shared" si="5"/>
        <v>0</v>
      </c>
      <c r="G58" s="227">
        <f t="shared" si="5"/>
        <v>0</v>
      </c>
    </row>
    <row r="59" spans="1:7" ht="15" customHeight="1" x14ac:dyDescent="0.3">
      <c r="A59" s="33" t="s">
        <v>126</v>
      </c>
      <c r="B59" s="227">
        <f t="shared" ref="B59:E59" si="6">SUM(B42,B26,B10)</f>
        <v>0</v>
      </c>
      <c r="C59" s="227">
        <f t="shared" si="6"/>
        <v>0</v>
      </c>
      <c r="D59" s="227">
        <f t="shared" si="6"/>
        <v>0</v>
      </c>
      <c r="E59" s="227">
        <f t="shared" si="6"/>
        <v>0</v>
      </c>
      <c r="F59" s="227">
        <f t="shared" ref="F59" si="7">SUM(F42,F26,F10)</f>
        <v>0</v>
      </c>
      <c r="G59" s="227">
        <f t="shared" si="5"/>
        <v>0</v>
      </c>
    </row>
    <row r="60" spans="1:7" ht="15" customHeight="1" x14ac:dyDescent="0.3">
      <c r="A60" s="33" t="s">
        <v>127</v>
      </c>
      <c r="B60" s="227">
        <f t="shared" ref="B60:E60" si="8">SUM(B43,B27,B11)</f>
        <v>0</v>
      </c>
      <c r="C60" s="227">
        <f t="shared" si="8"/>
        <v>0</v>
      </c>
      <c r="D60" s="227">
        <f t="shared" si="8"/>
        <v>0</v>
      </c>
      <c r="E60" s="227">
        <f t="shared" si="8"/>
        <v>0</v>
      </c>
      <c r="F60" s="227">
        <f t="shared" ref="F60" si="9">SUM(F43,F27,F11)</f>
        <v>0</v>
      </c>
      <c r="G60" s="227">
        <f t="shared" si="5"/>
        <v>0</v>
      </c>
    </row>
    <row r="61" spans="1:7" ht="15" customHeight="1" x14ac:dyDescent="0.3">
      <c r="A61" s="33" t="s">
        <v>128</v>
      </c>
      <c r="B61" s="227">
        <f t="shared" ref="B61:E61" si="10">SUM(B44,B28,B12)</f>
        <v>5</v>
      </c>
      <c r="C61" s="227">
        <f t="shared" si="10"/>
        <v>3</v>
      </c>
      <c r="D61" s="227">
        <f t="shared" si="10"/>
        <v>0</v>
      </c>
      <c r="E61" s="227">
        <f t="shared" si="10"/>
        <v>2</v>
      </c>
      <c r="F61" s="227">
        <f t="shared" ref="F61" si="11">SUM(F44,F28,F12)</f>
        <v>2</v>
      </c>
      <c r="G61" s="227">
        <f t="shared" si="5"/>
        <v>2</v>
      </c>
    </row>
    <row r="62" spans="1:7" ht="15" customHeight="1" x14ac:dyDescent="0.3">
      <c r="A62" s="33" t="s">
        <v>129</v>
      </c>
      <c r="B62" s="227">
        <f t="shared" ref="B62:E62" si="12">SUM(B45,B29,B13)</f>
        <v>5</v>
      </c>
      <c r="C62" s="227">
        <f t="shared" si="12"/>
        <v>4</v>
      </c>
      <c r="D62" s="227">
        <f t="shared" si="12"/>
        <v>7</v>
      </c>
      <c r="E62" s="227">
        <f t="shared" si="12"/>
        <v>5</v>
      </c>
      <c r="F62" s="227">
        <f t="shared" ref="F62" si="13">SUM(F45,F29,F13)</f>
        <v>3</v>
      </c>
      <c r="G62" s="227">
        <f t="shared" si="5"/>
        <v>6</v>
      </c>
    </row>
    <row r="63" spans="1:7" ht="15" customHeight="1" x14ac:dyDescent="0.3">
      <c r="A63" s="33" t="s">
        <v>130</v>
      </c>
      <c r="B63" s="227">
        <f t="shared" ref="B63:E63" si="14">SUM(B46,B30,B14)</f>
        <v>3</v>
      </c>
      <c r="C63" s="227">
        <f t="shared" si="14"/>
        <v>5</v>
      </c>
      <c r="D63" s="227">
        <f t="shared" si="14"/>
        <v>7</v>
      </c>
      <c r="E63" s="227">
        <f t="shared" si="14"/>
        <v>7</v>
      </c>
      <c r="F63" s="227">
        <f t="shared" ref="F63" si="15">SUM(F46,F30,F14)</f>
        <v>8</v>
      </c>
      <c r="G63" s="227">
        <f t="shared" si="5"/>
        <v>9</v>
      </c>
    </row>
    <row r="64" spans="1:7" ht="15" customHeight="1" x14ac:dyDescent="0.3">
      <c r="A64" s="33" t="s">
        <v>131</v>
      </c>
      <c r="B64" s="227">
        <f t="shared" ref="B64:E64" si="16">SUM(B47,B31,B15)</f>
        <v>12</v>
      </c>
      <c r="C64" s="227">
        <f t="shared" si="16"/>
        <v>6</v>
      </c>
      <c r="D64" s="227">
        <f t="shared" si="16"/>
        <v>8</v>
      </c>
      <c r="E64" s="227">
        <f t="shared" si="16"/>
        <v>3</v>
      </c>
      <c r="F64" s="227">
        <f t="shared" ref="F64" si="17">SUM(F47,F31,F15)</f>
        <v>11</v>
      </c>
      <c r="G64" s="227">
        <f t="shared" si="5"/>
        <v>9</v>
      </c>
    </row>
    <row r="65" spans="1:7" ht="15" customHeight="1" x14ac:dyDescent="0.3">
      <c r="A65" s="33" t="s">
        <v>132</v>
      </c>
      <c r="B65" s="227">
        <f t="shared" ref="B65:E65" si="18">SUM(B48,B32,B16)</f>
        <v>8</v>
      </c>
      <c r="C65" s="227">
        <f t="shared" si="18"/>
        <v>8</v>
      </c>
      <c r="D65" s="227">
        <f t="shared" si="18"/>
        <v>4</v>
      </c>
      <c r="E65" s="227">
        <f t="shared" si="18"/>
        <v>12</v>
      </c>
      <c r="F65" s="227">
        <f t="shared" ref="F65" si="19">SUM(F48,F32,F16)</f>
        <v>5</v>
      </c>
      <c r="G65" s="227">
        <f t="shared" si="5"/>
        <v>13</v>
      </c>
    </row>
    <row r="66" spans="1:7" ht="15" customHeight="1" x14ac:dyDescent="0.3">
      <c r="A66" s="33" t="s">
        <v>133</v>
      </c>
      <c r="B66" s="227">
        <f t="shared" ref="B66:E66" si="20">SUM(B49,B33,B17)</f>
        <v>7</v>
      </c>
      <c r="C66" s="227">
        <f t="shared" si="20"/>
        <v>8</v>
      </c>
      <c r="D66" s="227">
        <f t="shared" si="20"/>
        <v>4</v>
      </c>
      <c r="E66" s="227">
        <f t="shared" si="20"/>
        <v>9</v>
      </c>
      <c r="F66" s="227">
        <f t="shared" ref="F66" si="21">SUM(F49,F33,F17)</f>
        <v>8</v>
      </c>
      <c r="G66" s="227">
        <f t="shared" si="5"/>
        <v>12</v>
      </c>
    </row>
    <row r="67" spans="1:7" ht="15" customHeight="1" x14ac:dyDescent="0.3">
      <c r="A67" s="33" t="s">
        <v>134</v>
      </c>
      <c r="B67" s="227">
        <f t="shared" ref="B67:E67" si="22">SUM(B50,B34,B18)</f>
        <v>3</v>
      </c>
      <c r="C67" s="227">
        <f t="shared" si="22"/>
        <v>6</v>
      </c>
      <c r="D67" s="227">
        <f t="shared" si="22"/>
        <v>3</v>
      </c>
      <c r="E67" s="227">
        <f t="shared" si="22"/>
        <v>6</v>
      </c>
      <c r="F67" s="227">
        <f t="shared" ref="F67" si="23">SUM(F50,F34,F18)</f>
        <v>4</v>
      </c>
      <c r="G67" s="227">
        <f t="shared" si="5"/>
        <v>7</v>
      </c>
    </row>
    <row r="68" spans="1:7" ht="15" customHeight="1" x14ac:dyDescent="0.3">
      <c r="A68" s="33" t="s">
        <v>135</v>
      </c>
      <c r="B68" s="227">
        <f t="shared" ref="B68:E68" si="24">SUM(B51,B35,B19)</f>
        <v>2</v>
      </c>
      <c r="C68" s="227">
        <f t="shared" si="24"/>
        <v>5</v>
      </c>
      <c r="D68" s="227">
        <f t="shared" si="24"/>
        <v>3</v>
      </c>
      <c r="E68" s="227">
        <f t="shared" si="24"/>
        <v>2</v>
      </c>
      <c r="F68" s="227">
        <f t="shared" ref="F68" si="25">SUM(F51,F35,F19)</f>
        <v>3</v>
      </c>
      <c r="G68" s="227">
        <f t="shared" si="5"/>
        <v>5</v>
      </c>
    </row>
    <row r="69" spans="1:7" ht="15" customHeight="1" x14ac:dyDescent="0.3">
      <c r="A69" s="33" t="s">
        <v>136</v>
      </c>
      <c r="B69" s="227">
        <f t="shared" ref="B69:E69" si="26">SUM(B52,B36,B20)</f>
        <v>0</v>
      </c>
      <c r="C69" s="227">
        <f t="shared" si="26"/>
        <v>0</v>
      </c>
      <c r="D69" s="227">
        <f t="shared" si="26"/>
        <v>0</v>
      </c>
      <c r="E69" s="227">
        <f t="shared" si="26"/>
        <v>1</v>
      </c>
      <c r="F69" s="227">
        <f t="shared" ref="F69" si="27">SUM(F52,F36,F20)</f>
        <v>4</v>
      </c>
      <c r="G69" s="227">
        <f t="shared" si="5"/>
        <v>3</v>
      </c>
    </row>
    <row r="70" spans="1:7" ht="15" customHeight="1" x14ac:dyDescent="0.3">
      <c r="A70" s="33" t="s">
        <v>284</v>
      </c>
      <c r="B70" s="227">
        <f t="shared" ref="B70:E70" si="28">SUM(B53,B37,B21)</f>
        <v>1</v>
      </c>
      <c r="C70" s="227">
        <f t="shared" si="28"/>
        <v>1</v>
      </c>
      <c r="D70" s="227">
        <f t="shared" si="28"/>
        <v>2</v>
      </c>
      <c r="E70" s="227">
        <f t="shared" si="28"/>
        <v>0</v>
      </c>
      <c r="F70" s="227">
        <f t="shared" ref="F70" si="29">SUM(F53,F37,F21)</f>
        <v>0</v>
      </c>
      <c r="G70" s="227">
        <f t="shared" si="5"/>
        <v>0</v>
      </c>
    </row>
    <row r="71" spans="1:7" ht="15" customHeight="1" x14ac:dyDescent="0.3">
      <c r="A71" s="33" t="s">
        <v>285</v>
      </c>
      <c r="B71" s="227">
        <f t="shared" ref="B71:E71" si="30">SUM(B54,B38,B22)</f>
        <v>0</v>
      </c>
      <c r="C71" s="227">
        <f t="shared" si="30"/>
        <v>0</v>
      </c>
      <c r="D71" s="227">
        <f t="shared" si="30"/>
        <v>0</v>
      </c>
      <c r="E71" s="227">
        <f t="shared" si="30"/>
        <v>0</v>
      </c>
      <c r="F71" s="227">
        <f t="shared" ref="F71" si="31">SUM(F54,F38,F22)</f>
        <v>0</v>
      </c>
      <c r="G71" s="227">
        <f t="shared" si="5"/>
        <v>0</v>
      </c>
    </row>
    <row r="72" spans="1:7" ht="3.75" customHeight="1" x14ac:dyDescent="0.3">
      <c r="A72" s="115"/>
      <c r="B72" s="245"/>
      <c r="C72" s="245"/>
      <c r="D72" s="245"/>
      <c r="E72" s="245"/>
      <c r="F72" s="245"/>
      <c r="G72" s="245"/>
    </row>
    <row r="73" spans="1:7" ht="10.5" customHeight="1" x14ac:dyDescent="0.3"/>
    <row r="74" spans="1:7" ht="15.75" customHeight="1" x14ac:dyDescent="0.3">
      <c r="F74" s="234"/>
      <c r="G74" s="234" t="s">
        <v>277</v>
      </c>
    </row>
    <row r="75" spans="1:7" ht="15.75" customHeight="1" x14ac:dyDescent="0.3">
      <c r="F75" s="235"/>
      <c r="G75" s="235" t="s">
        <v>278</v>
      </c>
    </row>
    <row r="76" spans="1:7" ht="21" customHeight="1" x14ac:dyDescent="0.3"/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67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7" tint="0.79998168889431442"/>
  </sheetPr>
  <dimension ref="A1:G76"/>
  <sheetViews>
    <sheetView view="pageBreakPreview" zoomScale="90" zoomScaleSheetLayoutView="90" workbookViewId="0"/>
  </sheetViews>
  <sheetFormatPr defaultColWidth="9.109375" defaultRowHeight="17.399999999999999" x14ac:dyDescent="0.35"/>
  <cols>
    <col min="1" max="1" width="49.88671875" style="91" customWidth="1"/>
    <col min="2" max="6" width="12.44140625" style="100" customWidth="1"/>
    <col min="7" max="7" width="12.44140625" style="85" customWidth="1"/>
    <col min="8" max="256" width="9.109375" style="91"/>
    <col min="257" max="257" width="49.88671875" style="91" customWidth="1"/>
    <col min="258" max="263" width="12.44140625" style="91" customWidth="1"/>
    <col min="264" max="512" width="9.109375" style="91"/>
    <col min="513" max="513" width="49.88671875" style="91" customWidth="1"/>
    <col min="514" max="519" width="12.44140625" style="91" customWidth="1"/>
    <col min="520" max="768" width="9.109375" style="91"/>
    <col min="769" max="769" width="49.88671875" style="91" customWidth="1"/>
    <col min="770" max="775" width="12.44140625" style="91" customWidth="1"/>
    <col min="776" max="1024" width="9.109375" style="91"/>
    <col min="1025" max="1025" width="49.88671875" style="91" customWidth="1"/>
    <col min="1026" max="1031" width="12.44140625" style="91" customWidth="1"/>
    <col min="1032" max="1280" width="9.109375" style="91"/>
    <col min="1281" max="1281" width="49.88671875" style="91" customWidth="1"/>
    <col min="1282" max="1287" width="12.44140625" style="91" customWidth="1"/>
    <col min="1288" max="1536" width="9.109375" style="91"/>
    <col min="1537" max="1537" width="49.88671875" style="91" customWidth="1"/>
    <col min="1538" max="1543" width="12.44140625" style="91" customWidth="1"/>
    <col min="1544" max="1792" width="9.109375" style="91"/>
    <col min="1793" max="1793" width="49.88671875" style="91" customWidth="1"/>
    <col min="1794" max="1799" width="12.44140625" style="91" customWidth="1"/>
    <col min="1800" max="2048" width="9.109375" style="91"/>
    <col min="2049" max="2049" width="49.88671875" style="91" customWidth="1"/>
    <col min="2050" max="2055" width="12.44140625" style="91" customWidth="1"/>
    <col min="2056" max="2304" width="9.109375" style="91"/>
    <col min="2305" max="2305" width="49.88671875" style="91" customWidth="1"/>
    <col min="2306" max="2311" width="12.44140625" style="91" customWidth="1"/>
    <col min="2312" max="2560" width="9.109375" style="91"/>
    <col min="2561" max="2561" width="49.88671875" style="91" customWidth="1"/>
    <col min="2562" max="2567" width="12.44140625" style="91" customWidth="1"/>
    <col min="2568" max="2816" width="9.109375" style="91"/>
    <col min="2817" max="2817" width="49.88671875" style="91" customWidth="1"/>
    <col min="2818" max="2823" width="12.44140625" style="91" customWidth="1"/>
    <col min="2824" max="3072" width="9.109375" style="91"/>
    <col min="3073" max="3073" width="49.88671875" style="91" customWidth="1"/>
    <col min="3074" max="3079" width="12.44140625" style="91" customWidth="1"/>
    <col min="3080" max="3328" width="9.109375" style="91"/>
    <col min="3329" max="3329" width="49.88671875" style="91" customWidth="1"/>
    <col min="3330" max="3335" width="12.44140625" style="91" customWidth="1"/>
    <col min="3336" max="3584" width="9.109375" style="91"/>
    <col min="3585" max="3585" width="49.88671875" style="91" customWidth="1"/>
    <col min="3586" max="3591" width="12.44140625" style="91" customWidth="1"/>
    <col min="3592" max="3840" width="9.109375" style="91"/>
    <col min="3841" max="3841" width="49.88671875" style="91" customWidth="1"/>
    <col min="3842" max="3847" width="12.44140625" style="91" customWidth="1"/>
    <col min="3848" max="4096" width="9.109375" style="91"/>
    <col min="4097" max="4097" width="49.88671875" style="91" customWidth="1"/>
    <col min="4098" max="4103" width="12.44140625" style="91" customWidth="1"/>
    <col min="4104" max="4352" width="9.109375" style="91"/>
    <col min="4353" max="4353" width="49.88671875" style="91" customWidth="1"/>
    <col min="4354" max="4359" width="12.44140625" style="91" customWidth="1"/>
    <col min="4360" max="4608" width="9.109375" style="91"/>
    <col min="4609" max="4609" width="49.88671875" style="91" customWidth="1"/>
    <col min="4610" max="4615" width="12.44140625" style="91" customWidth="1"/>
    <col min="4616" max="4864" width="9.109375" style="91"/>
    <col min="4865" max="4865" width="49.88671875" style="91" customWidth="1"/>
    <col min="4866" max="4871" width="12.44140625" style="91" customWidth="1"/>
    <col min="4872" max="5120" width="9.109375" style="91"/>
    <col min="5121" max="5121" width="49.88671875" style="91" customWidth="1"/>
    <col min="5122" max="5127" width="12.44140625" style="91" customWidth="1"/>
    <col min="5128" max="5376" width="9.109375" style="91"/>
    <col min="5377" max="5377" width="49.88671875" style="91" customWidth="1"/>
    <col min="5378" max="5383" width="12.44140625" style="91" customWidth="1"/>
    <col min="5384" max="5632" width="9.109375" style="91"/>
    <col min="5633" max="5633" width="49.88671875" style="91" customWidth="1"/>
    <col min="5634" max="5639" width="12.44140625" style="91" customWidth="1"/>
    <col min="5640" max="5888" width="9.109375" style="91"/>
    <col min="5889" max="5889" width="49.88671875" style="91" customWidth="1"/>
    <col min="5890" max="5895" width="12.44140625" style="91" customWidth="1"/>
    <col min="5896" max="6144" width="9.109375" style="91"/>
    <col min="6145" max="6145" width="49.88671875" style="91" customWidth="1"/>
    <col min="6146" max="6151" width="12.44140625" style="91" customWidth="1"/>
    <col min="6152" max="6400" width="9.109375" style="91"/>
    <col min="6401" max="6401" width="49.88671875" style="91" customWidth="1"/>
    <col min="6402" max="6407" width="12.44140625" style="91" customWidth="1"/>
    <col min="6408" max="6656" width="9.109375" style="91"/>
    <col min="6657" max="6657" width="49.88671875" style="91" customWidth="1"/>
    <col min="6658" max="6663" width="12.44140625" style="91" customWidth="1"/>
    <col min="6664" max="6912" width="9.109375" style="91"/>
    <col min="6913" max="6913" width="49.88671875" style="91" customWidth="1"/>
    <col min="6914" max="6919" width="12.44140625" style="91" customWidth="1"/>
    <col min="6920" max="7168" width="9.109375" style="91"/>
    <col min="7169" max="7169" width="49.88671875" style="91" customWidth="1"/>
    <col min="7170" max="7175" width="12.44140625" style="91" customWidth="1"/>
    <col min="7176" max="7424" width="9.109375" style="91"/>
    <col min="7425" max="7425" width="49.88671875" style="91" customWidth="1"/>
    <col min="7426" max="7431" width="12.44140625" style="91" customWidth="1"/>
    <col min="7432" max="7680" width="9.109375" style="91"/>
    <col min="7681" max="7681" width="49.88671875" style="91" customWidth="1"/>
    <col min="7682" max="7687" width="12.44140625" style="91" customWidth="1"/>
    <col min="7688" max="7936" width="9.109375" style="91"/>
    <col min="7937" max="7937" width="49.88671875" style="91" customWidth="1"/>
    <col min="7938" max="7943" width="12.44140625" style="91" customWidth="1"/>
    <col min="7944" max="8192" width="9.109375" style="91"/>
    <col min="8193" max="8193" width="49.88671875" style="91" customWidth="1"/>
    <col min="8194" max="8199" width="12.44140625" style="91" customWidth="1"/>
    <col min="8200" max="8448" width="9.109375" style="91"/>
    <col min="8449" max="8449" width="49.88671875" style="91" customWidth="1"/>
    <col min="8450" max="8455" width="12.44140625" style="91" customWidth="1"/>
    <col min="8456" max="8704" width="9.109375" style="91"/>
    <col min="8705" max="8705" width="49.88671875" style="91" customWidth="1"/>
    <col min="8706" max="8711" width="12.44140625" style="91" customWidth="1"/>
    <col min="8712" max="8960" width="9.109375" style="91"/>
    <col min="8961" max="8961" width="49.88671875" style="91" customWidth="1"/>
    <col min="8962" max="8967" width="12.44140625" style="91" customWidth="1"/>
    <col min="8968" max="9216" width="9.109375" style="91"/>
    <col min="9217" max="9217" width="49.88671875" style="91" customWidth="1"/>
    <col min="9218" max="9223" width="12.44140625" style="91" customWidth="1"/>
    <col min="9224" max="9472" width="9.109375" style="91"/>
    <col min="9473" max="9473" width="49.88671875" style="91" customWidth="1"/>
    <col min="9474" max="9479" width="12.44140625" style="91" customWidth="1"/>
    <col min="9480" max="9728" width="9.109375" style="91"/>
    <col min="9729" max="9729" width="49.88671875" style="91" customWidth="1"/>
    <col min="9730" max="9735" width="12.44140625" style="91" customWidth="1"/>
    <col min="9736" max="9984" width="9.109375" style="91"/>
    <col min="9985" max="9985" width="49.88671875" style="91" customWidth="1"/>
    <col min="9986" max="9991" width="12.44140625" style="91" customWidth="1"/>
    <col min="9992" max="10240" width="9.109375" style="91"/>
    <col min="10241" max="10241" width="49.88671875" style="91" customWidth="1"/>
    <col min="10242" max="10247" width="12.44140625" style="91" customWidth="1"/>
    <col min="10248" max="10496" width="9.109375" style="91"/>
    <col min="10497" max="10497" width="49.88671875" style="91" customWidth="1"/>
    <col min="10498" max="10503" width="12.44140625" style="91" customWidth="1"/>
    <col min="10504" max="10752" width="9.109375" style="91"/>
    <col min="10753" max="10753" width="49.88671875" style="91" customWidth="1"/>
    <col min="10754" max="10759" width="12.44140625" style="91" customWidth="1"/>
    <col min="10760" max="11008" width="9.109375" style="91"/>
    <col min="11009" max="11009" width="49.88671875" style="91" customWidth="1"/>
    <col min="11010" max="11015" width="12.44140625" style="91" customWidth="1"/>
    <col min="11016" max="11264" width="9.109375" style="91"/>
    <col min="11265" max="11265" width="49.88671875" style="91" customWidth="1"/>
    <col min="11266" max="11271" width="12.44140625" style="91" customWidth="1"/>
    <col min="11272" max="11520" width="9.109375" style="91"/>
    <col min="11521" max="11521" width="49.88671875" style="91" customWidth="1"/>
    <col min="11522" max="11527" width="12.44140625" style="91" customWidth="1"/>
    <col min="11528" max="11776" width="9.109375" style="91"/>
    <col min="11777" max="11777" width="49.88671875" style="91" customWidth="1"/>
    <col min="11778" max="11783" width="12.44140625" style="91" customWidth="1"/>
    <col min="11784" max="12032" width="9.109375" style="91"/>
    <col min="12033" max="12033" width="49.88671875" style="91" customWidth="1"/>
    <col min="12034" max="12039" width="12.44140625" style="91" customWidth="1"/>
    <col min="12040" max="12288" width="9.109375" style="91"/>
    <col min="12289" max="12289" width="49.88671875" style="91" customWidth="1"/>
    <col min="12290" max="12295" width="12.44140625" style="91" customWidth="1"/>
    <col min="12296" max="12544" width="9.109375" style="91"/>
    <col min="12545" max="12545" width="49.88671875" style="91" customWidth="1"/>
    <col min="12546" max="12551" width="12.44140625" style="91" customWidth="1"/>
    <col min="12552" max="12800" width="9.109375" style="91"/>
    <col min="12801" max="12801" width="49.88671875" style="91" customWidth="1"/>
    <col min="12802" max="12807" width="12.44140625" style="91" customWidth="1"/>
    <col min="12808" max="13056" width="9.109375" style="91"/>
    <col min="13057" max="13057" width="49.88671875" style="91" customWidth="1"/>
    <col min="13058" max="13063" width="12.44140625" style="91" customWidth="1"/>
    <col min="13064" max="13312" width="9.109375" style="91"/>
    <col min="13313" max="13313" width="49.88671875" style="91" customWidth="1"/>
    <col min="13314" max="13319" width="12.44140625" style="91" customWidth="1"/>
    <col min="13320" max="13568" width="9.109375" style="91"/>
    <col min="13569" max="13569" width="49.88671875" style="91" customWidth="1"/>
    <col min="13570" max="13575" width="12.44140625" style="91" customWidth="1"/>
    <col min="13576" max="13824" width="9.109375" style="91"/>
    <col min="13825" max="13825" width="49.88671875" style="91" customWidth="1"/>
    <col min="13826" max="13831" width="12.44140625" style="91" customWidth="1"/>
    <col min="13832" max="14080" width="9.109375" style="91"/>
    <col min="14081" max="14081" width="49.88671875" style="91" customWidth="1"/>
    <col min="14082" max="14087" width="12.44140625" style="91" customWidth="1"/>
    <col min="14088" max="14336" width="9.109375" style="91"/>
    <col min="14337" max="14337" width="49.88671875" style="91" customWidth="1"/>
    <col min="14338" max="14343" width="12.44140625" style="91" customWidth="1"/>
    <col min="14344" max="14592" width="9.109375" style="91"/>
    <col min="14593" max="14593" width="49.88671875" style="91" customWidth="1"/>
    <col min="14594" max="14599" width="12.44140625" style="91" customWidth="1"/>
    <col min="14600" max="14848" width="9.109375" style="91"/>
    <col min="14849" max="14849" width="49.88671875" style="91" customWidth="1"/>
    <col min="14850" max="14855" width="12.44140625" style="91" customWidth="1"/>
    <col min="14856" max="15104" width="9.109375" style="91"/>
    <col min="15105" max="15105" width="49.88671875" style="91" customWidth="1"/>
    <col min="15106" max="15111" width="12.44140625" style="91" customWidth="1"/>
    <col min="15112" max="15360" width="9.109375" style="91"/>
    <col min="15361" max="15361" width="49.88671875" style="91" customWidth="1"/>
    <col min="15362" max="15367" width="12.44140625" style="91" customWidth="1"/>
    <col min="15368" max="15616" width="9.109375" style="91"/>
    <col min="15617" max="15617" width="49.88671875" style="91" customWidth="1"/>
    <col min="15618" max="15623" width="12.44140625" style="91" customWidth="1"/>
    <col min="15624" max="15872" width="9.109375" style="91"/>
    <col min="15873" max="15873" width="49.88671875" style="91" customWidth="1"/>
    <col min="15874" max="15879" width="12.44140625" style="91" customWidth="1"/>
    <col min="15880" max="16128" width="9.109375" style="91"/>
    <col min="16129" max="16129" width="49.88671875" style="91" customWidth="1"/>
    <col min="16130" max="16135" width="12.44140625" style="91" customWidth="1"/>
    <col min="16136" max="16384" width="9.109375" style="91"/>
  </cols>
  <sheetData>
    <row r="1" spans="1:7" s="1" customFormat="1" ht="18" customHeight="1" x14ac:dyDescent="0.35">
      <c r="A1" s="48" t="s">
        <v>296</v>
      </c>
      <c r="B1" s="18"/>
      <c r="C1" s="18"/>
      <c r="D1" s="78"/>
      <c r="E1" s="78"/>
      <c r="F1" s="78"/>
      <c r="G1" s="85"/>
    </row>
    <row r="2" spans="1:7" s="1" customFormat="1" ht="18" customHeight="1" x14ac:dyDescent="0.35">
      <c r="A2" s="20" t="s">
        <v>297</v>
      </c>
      <c r="B2" s="18"/>
      <c r="C2" s="18"/>
      <c r="D2" s="21"/>
      <c r="E2" s="21"/>
      <c r="F2" s="21"/>
      <c r="G2" s="85"/>
    </row>
    <row r="3" spans="1:7" s="1" customFormat="1" ht="14.25" customHeight="1" x14ac:dyDescent="0.35">
      <c r="A3" s="20"/>
      <c r="B3" s="18"/>
      <c r="C3" s="18"/>
      <c r="D3" s="21"/>
      <c r="E3" s="21"/>
      <c r="F3" s="21"/>
      <c r="G3" s="85"/>
    </row>
    <row r="4" spans="1:7" ht="14.25" customHeight="1" x14ac:dyDescent="0.35">
      <c r="F4" s="247"/>
      <c r="G4" s="85" t="s">
        <v>366</v>
      </c>
    </row>
    <row r="5" spans="1:7" ht="17.25" customHeight="1" x14ac:dyDescent="0.3">
      <c r="A5" s="193" t="s">
        <v>281</v>
      </c>
      <c r="B5" s="533" t="s">
        <v>298</v>
      </c>
      <c r="C5" s="533"/>
      <c r="D5" s="533"/>
      <c r="E5" s="533"/>
      <c r="F5" s="533"/>
      <c r="G5" s="533"/>
    </row>
    <row r="6" spans="1:7" ht="17.25" customHeight="1" x14ac:dyDescent="0.3">
      <c r="A6" s="194" t="s">
        <v>282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</row>
    <row r="7" spans="1:7" ht="3.75" customHeight="1" x14ac:dyDescent="0.35">
      <c r="A7" s="223"/>
      <c r="B7" s="224"/>
      <c r="C7" s="224"/>
      <c r="D7" s="224"/>
      <c r="E7" s="224"/>
      <c r="F7" s="325"/>
      <c r="G7" s="325"/>
    </row>
    <row r="8" spans="1:7" ht="14.25" customHeight="1" x14ac:dyDescent="0.3">
      <c r="A8" s="225" t="s">
        <v>273</v>
      </c>
      <c r="B8" s="226">
        <f t="shared" ref="B8:F8" si="0">SUM(B9:B22)</f>
        <v>374</v>
      </c>
      <c r="C8" s="226">
        <f t="shared" si="0"/>
        <v>400</v>
      </c>
      <c r="D8" s="226">
        <f t="shared" si="0"/>
        <v>323</v>
      </c>
      <c r="E8" s="226">
        <f t="shared" si="0"/>
        <v>347</v>
      </c>
      <c r="F8" s="324">
        <f t="shared" si="0"/>
        <v>380</v>
      </c>
      <c r="G8" s="454">
        <f t="shared" ref="G8" si="1">SUM(G9:G22)</f>
        <v>389</v>
      </c>
    </row>
    <row r="9" spans="1:7" ht="15" customHeight="1" x14ac:dyDescent="0.3">
      <c r="A9" s="33" t="s">
        <v>283</v>
      </c>
      <c r="B9" s="227">
        <v>1</v>
      </c>
      <c r="C9" s="227">
        <v>0</v>
      </c>
      <c r="D9" s="227">
        <v>0</v>
      </c>
      <c r="E9" s="227">
        <v>0</v>
      </c>
      <c r="F9" s="227">
        <v>0</v>
      </c>
      <c r="G9" s="227">
        <v>0</v>
      </c>
    </row>
    <row r="10" spans="1:7" ht="15" customHeight="1" x14ac:dyDescent="0.35">
      <c r="A10" s="33" t="s">
        <v>126</v>
      </c>
      <c r="B10" s="227">
        <v>1</v>
      </c>
      <c r="C10" s="227">
        <v>3</v>
      </c>
      <c r="D10" s="227">
        <v>2</v>
      </c>
      <c r="E10" s="227">
        <v>1</v>
      </c>
      <c r="F10" s="85">
        <v>1</v>
      </c>
      <c r="G10" s="453">
        <v>3</v>
      </c>
    </row>
    <row r="11" spans="1:7" ht="15" customHeight="1" x14ac:dyDescent="0.35">
      <c r="A11" s="33" t="s">
        <v>127</v>
      </c>
      <c r="B11" s="227">
        <v>27</v>
      </c>
      <c r="C11" s="227">
        <v>33</v>
      </c>
      <c r="D11" s="227">
        <v>17</v>
      </c>
      <c r="E11" s="227">
        <v>18</v>
      </c>
      <c r="F11" s="85">
        <v>22</v>
      </c>
      <c r="G11" s="453">
        <v>11</v>
      </c>
    </row>
    <row r="12" spans="1:7" ht="15" customHeight="1" x14ac:dyDescent="0.35">
      <c r="A12" s="33" t="s">
        <v>128</v>
      </c>
      <c r="B12" s="227">
        <v>68</v>
      </c>
      <c r="C12" s="227">
        <v>72</v>
      </c>
      <c r="D12" s="227">
        <v>61</v>
      </c>
      <c r="E12" s="227">
        <v>60</v>
      </c>
      <c r="F12" s="85">
        <v>53</v>
      </c>
      <c r="G12" s="453">
        <v>53</v>
      </c>
    </row>
    <row r="13" spans="1:7" ht="15" customHeight="1" x14ac:dyDescent="0.35">
      <c r="A13" s="33" t="s">
        <v>129</v>
      </c>
      <c r="B13" s="227">
        <v>90</v>
      </c>
      <c r="C13" s="227">
        <v>102</v>
      </c>
      <c r="D13" s="227">
        <v>78</v>
      </c>
      <c r="E13" s="227">
        <v>90</v>
      </c>
      <c r="F13" s="85">
        <v>81</v>
      </c>
      <c r="G13" s="453">
        <v>72</v>
      </c>
    </row>
    <row r="14" spans="1:7" ht="15" customHeight="1" x14ac:dyDescent="0.35">
      <c r="A14" s="33" t="s">
        <v>130</v>
      </c>
      <c r="B14" s="227">
        <v>76</v>
      </c>
      <c r="C14" s="227">
        <v>78</v>
      </c>
      <c r="D14" s="227">
        <v>65</v>
      </c>
      <c r="E14" s="227">
        <v>64</v>
      </c>
      <c r="F14" s="85">
        <v>78</v>
      </c>
      <c r="G14" s="453">
        <v>93</v>
      </c>
    </row>
    <row r="15" spans="1:7" ht="15" customHeight="1" x14ac:dyDescent="0.35">
      <c r="A15" s="33" t="s">
        <v>131</v>
      </c>
      <c r="B15" s="227">
        <v>51</v>
      </c>
      <c r="C15" s="227">
        <v>55</v>
      </c>
      <c r="D15" s="227">
        <v>53</v>
      </c>
      <c r="E15" s="227">
        <v>60</v>
      </c>
      <c r="F15" s="85">
        <v>70</v>
      </c>
      <c r="G15" s="453">
        <v>65</v>
      </c>
    </row>
    <row r="16" spans="1:7" ht="15" customHeight="1" x14ac:dyDescent="0.35">
      <c r="A16" s="33" t="s">
        <v>146</v>
      </c>
      <c r="B16" s="227">
        <v>32</v>
      </c>
      <c r="C16" s="227">
        <v>29</v>
      </c>
      <c r="D16" s="227">
        <v>26</v>
      </c>
      <c r="E16" s="227">
        <v>31</v>
      </c>
      <c r="F16" s="85">
        <v>35</v>
      </c>
      <c r="G16" s="453">
        <v>34</v>
      </c>
    </row>
    <row r="17" spans="1:7" ht="15" customHeight="1" x14ac:dyDescent="0.35">
      <c r="A17" s="33" t="s">
        <v>133</v>
      </c>
      <c r="B17" s="227">
        <v>16</v>
      </c>
      <c r="C17" s="227">
        <v>16</v>
      </c>
      <c r="D17" s="227">
        <v>13</v>
      </c>
      <c r="E17" s="227">
        <v>16</v>
      </c>
      <c r="F17" s="85">
        <v>21</v>
      </c>
      <c r="G17" s="453">
        <v>37</v>
      </c>
    </row>
    <row r="18" spans="1:7" ht="15" customHeight="1" x14ac:dyDescent="0.35">
      <c r="A18" s="33" t="s">
        <v>134</v>
      </c>
      <c r="B18" s="227">
        <v>8</v>
      </c>
      <c r="C18" s="227">
        <v>5</v>
      </c>
      <c r="D18" s="227">
        <v>6</v>
      </c>
      <c r="E18" s="227">
        <v>4</v>
      </c>
      <c r="F18" s="85">
        <v>11</v>
      </c>
      <c r="G18" s="453">
        <v>13</v>
      </c>
    </row>
    <row r="19" spans="1:7" ht="15" customHeight="1" x14ac:dyDescent="0.35">
      <c r="A19" s="33" t="s">
        <v>135</v>
      </c>
      <c r="B19" s="227">
        <v>3</v>
      </c>
      <c r="C19" s="227">
        <v>4</v>
      </c>
      <c r="D19" s="227">
        <v>1</v>
      </c>
      <c r="E19" s="227">
        <v>2</v>
      </c>
      <c r="F19" s="85">
        <v>7</v>
      </c>
      <c r="G19" s="453">
        <v>6</v>
      </c>
    </row>
    <row r="20" spans="1:7" ht="15" customHeight="1" x14ac:dyDescent="0.35">
      <c r="A20" s="33" t="s">
        <v>136</v>
      </c>
      <c r="B20" s="227">
        <v>1</v>
      </c>
      <c r="C20" s="227">
        <v>2</v>
      </c>
      <c r="D20" s="227">
        <v>0</v>
      </c>
      <c r="E20" s="227">
        <v>1</v>
      </c>
      <c r="F20" s="85">
        <v>1</v>
      </c>
      <c r="G20" s="453">
        <v>1</v>
      </c>
    </row>
    <row r="21" spans="1:7" ht="15" customHeight="1" x14ac:dyDescent="0.3">
      <c r="A21" s="33" t="s">
        <v>284</v>
      </c>
      <c r="B21" s="227">
        <v>0</v>
      </c>
      <c r="C21" s="227">
        <v>1</v>
      </c>
      <c r="D21" s="227">
        <v>1</v>
      </c>
      <c r="E21" s="227">
        <v>0</v>
      </c>
      <c r="F21" s="227">
        <v>0</v>
      </c>
      <c r="G21" s="227">
        <v>1</v>
      </c>
    </row>
    <row r="22" spans="1:7" ht="15" customHeight="1" x14ac:dyDescent="0.3">
      <c r="A22" s="33" t="s">
        <v>285</v>
      </c>
      <c r="B22" s="227">
        <v>0</v>
      </c>
      <c r="C22" s="227">
        <v>0</v>
      </c>
      <c r="D22" s="227">
        <v>0</v>
      </c>
      <c r="E22" s="227">
        <v>0</v>
      </c>
      <c r="F22" s="227">
        <v>0</v>
      </c>
      <c r="G22" s="227">
        <v>0</v>
      </c>
    </row>
    <row r="23" spans="1:7" ht="9.75" customHeight="1" x14ac:dyDescent="0.35">
      <c r="A23" s="33"/>
      <c r="B23" s="227"/>
      <c r="C23" s="227"/>
      <c r="D23" s="227"/>
      <c r="E23" s="227"/>
      <c r="F23" s="85"/>
      <c r="G23" s="453"/>
    </row>
    <row r="24" spans="1:7" ht="14.25" customHeight="1" x14ac:dyDescent="0.3">
      <c r="A24" s="225" t="s">
        <v>275</v>
      </c>
      <c r="B24" s="226">
        <f t="shared" ref="B24:G24" si="2">SUM(B25:B38)</f>
        <v>13</v>
      </c>
      <c r="C24" s="226">
        <f t="shared" si="2"/>
        <v>4</v>
      </c>
      <c r="D24" s="226">
        <f t="shared" si="2"/>
        <v>6</v>
      </c>
      <c r="E24" s="226">
        <f t="shared" si="2"/>
        <v>7</v>
      </c>
      <c r="F24" s="324">
        <f t="shared" si="2"/>
        <v>6</v>
      </c>
      <c r="G24" s="454">
        <f t="shared" si="2"/>
        <v>3</v>
      </c>
    </row>
    <row r="25" spans="1:7" ht="15" customHeight="1" x14ac:dyDescent="0.3">
      <c r="A25" s="33" t="s">
        <v>283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</row>
    <row r="26" spans="1:7" ht="15" customHeight="1" x14ac:dyDescent="0.3">
      <c r="A26" s="33" t="s">
        <v>126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</row>
    <row r="27" spans="1:7" ht="15" customHeight="1" x14ac:dyDescent="0.3">
      <c r="A27" s="33" t="s">
        <v>127</v>
      </c>
      <c r="B27" s="227">
        <v>0</v>
      </c>
      <c r="C27" s="227">
        <v>0</v>
      </c>
      <c r="D27" s="227">
        <v>0</v>
      </c>
      <c r="E27" s="227">
        <v>0</v>
      </c>
      <c r="F27" s="227">
        <v>0</v>
      </c>
      <c r="G27" s="227">
        <v>0</v>
      </c>
    </row>
    <row r="28" spans="1:7" ht="15" customHeight="1" x14ac:dyDescent="0.3">
      <c r="A28" s="33" t="s">
        <v>128</v>
      </c>
      <c r="B28" s="227">
        <v>0</v>
      </c>
      <c r="C28" s="227">
        <v>0</v>
      </c>
      <c r="D28" s="227">
        <v>0</v>
      </c>
      <c r="E28" s="227">
        <v>0</v>
      </c>
      <c r="F28" s="227">
        <v>0</v>
      </c>
      <c r="G28" s="227">
        <v>0</v>
      </c>
    </row>
    <row r="29" spans="1:7" ht="15" customHeight="1" x14ac:dyDescent="0.3">
      <c r="A29" s="33" t="s">
        <v>129</v>
      </c>
      <c r="B29" s="227">
        <v>2</v>
      </c>
      <c r="C29" s="227">
        <v>0</v>
      </c>
      <c r="D29" s="227">
        <v>1</v>
      </c>
      <c r="E29" s="227">
        <v>2</v>
      </c>
      <c r="F29" s="227">
        <v>0</v>
      </c>
      <c r="G29" s="227">
        <v>2</v>
      </c>
    </row>
    <row r="30" spans="1:7" ht="15" customHeight="1" x14ac:dyDescent="0.35">
      <c r="A30" s="33" t="s">
        <v>130</v>
      </c>
      <c r="B30" s="227">
        <v>3</v>
      </c>
      <c r="C30" s="227">
        <v>2</v>
      </c>
      <c r="D30" s="227">
        <v>2</v>
      </c>
      <c r="E30" s="227">
        <v>0</v>
      </c>
      <c r="F30" s="85">
        <v>2</v>
      </c>
      <c r="G30" s="227">
        <v>0</v>
      </c>
    </row>
    <row r="31" spans="1:7" ht="15" customHeight="1" x14ac:dyDescent="0.35">
      <c r="A31" s="33" t="s">
        <v>131</v>
      </c>
      <c r="B31" s="227">
        <v>3</v>
      </c>
      <c r="C31" s="227">
        <v>2</v>
      </c>
      <c r="D31" s="227">
        <v>2</v>
      </c>
      <c r="E31" s="227">
        <v>4</v>
      </c>
      <c r="F31" s="85">
        <v>3</v>
      </c>
      <c r="G31" s="227">
        <v>0</v>
      </c>
    </row>
    <row r="32" spans="1:7" ht="15" customHeight="1" x14ac:dyDescent="0.3">
      <c r="A32" s="33" t="s">
        <v>146</v>
      </c>
      <c r="B32" s="227">
        <v>2</v>
      </c>
      <c r="C32" s="227">
        <v>0</v>
      </c>
      <c r="D32" s="227">
        <v>0</v>
      </c>
      <c r="E32" s="227">
        <v>0</v>
      </c>
      <c r="F32" s="227">
        <v>0</v>
      </c>
      <c r="G32" s="227">
        <v>0</v>
      </c>
    </row>
    <row r="33" spans="1:7" ht="15" customHeight="1" x14ac:dyDescent="0.3">
      <c r="A33" s="33" t="s">
        <v>133</v>
      </c>
      <c r="B33" s="227">
        <v>0</v>
      </c>
      <c r="C33" s="227">
        <v>0</v>
      </c>
      <c r="D33" s="227">
        <v>0</v>
      </c>
      <c r="E33" s="227">
        <v>1</v>
      </c>
      <c r="F33" s="227">
        <v>0</v>
      </c>
      <c r="G33" s="227">
        <v>1</v>
      </c>
    </row>
    <row r="34" spans="1:7" ht="15" customHeight="1" x14ac:dyDescent="0.35">
      <c r="A34" s="33" t="s">
        <v>134</v>
      </c>
      <c r="B34" s="227">
        <v>1</v>
      </c>
      <c r="C34" s="227">
        <v>0</v>
      </c>
      <c r="D34" s="227">
        <v>0</v>
      </c>
      <c r="E34" s="227">
        <v>0</v>
      </c>
      <c r="F34" s="85">
        <v>1</v>
      </c>
      <c r="G34" s="227">
        <v>0</v>
      </c>
    </row>
    <row r="35" spans="1:7" ht="15" customHeight="1" x14ac:dyDescent="0.3">
      <c r="A35" s="33" t="s">
        <v>135</v>
      </c>
      <c r="B35" s="227">
        <v>2</v>
      </c>
      <c r="C35" s="227">
        <v>0</v>
      </c>
      <c r="D35" s="227">
        <v>1</v>
      </c>
      <c r="E35" s="227">
        <v>0</v>
      </c>
      <c r="F35" s="227">
        <v>0</v>
      </c>
      <c r="G35" s="227">
        <v>0</v>
      </c>
    </row>
    <row r="36" spans="1:7" ht="15" customHeight="1" x14ac:dyDescent="0.3">
      <c r="A36" s="33" t="s">
        <v>136</v>
      </c>
      <c r="B36" s="227">
        <v>0</v>
      </c>
      <c r="C36" s="227">
        <v>0</v>
      </c>
      <c r="D36" s="227">
        <v>0</v>
      </c>
      <c r="E36" s="227">
        <v>0</v>
      </c>
      <c r="F36" s="227">
        <v>0</v>
      </c>
      <c r="G36" s="227">
        <v>0</v>
      </c>
    </row>
    <row r="37" spans="1:7" ht="15" customHeight="1" x14ac:dyDescent="0.3">
      <c r="A37" s="33" t="s">
        <v>284</v>
      </c>
      <c r="B37" s="227">
        <v>0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</row>
    <row r="38" spans="1:7" ht="15" customHeight="1" x14ac:dyDescent="0.3">
      <c r="A38" s="33" t="s">
        <v>285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</row>
    <row r="39" spans="1:7" ht="9.75" customHeight="1" x14ac:dyDescent="0.35">
      <c r="A39" s="147"/>
      <c r="B39" s="35"/>
      <c r="C39" s="35"/>
      <c r="D39" s="35"/>
      <c r="E39" s="35"/>
      <c r="F39" s="85"/>
      <c r="G39" s="453"/>
    </row>
    <row r="40" spans="1:7" ht="14.25" customHeight="1" x14ac:dyDescent="0.3">
      <c r="A40" s="225" t="s">
        <v>276</v>
      </c>
      <c r="B40" s="226">
        <f t="shared" ref="B40:G40" si="3">SUM(B41:B54)</f>
        <v>3</v>
      </c>
      <c r="C40" s="226">
        <f t="shared" si="3"/>
        <v>5</v>
      </c>
      <c r="D40" s="226">
        <f t="shared" si="3"/>
        <v>1</v>
      </c>
      <c r="E40" s="226">
        <f t="shared" si="3"/>
        <v>1</v>
      </c>
      <c r="F40" s="324">
        <f t="shared" si="3"/>
        <v>7</v>
      </c>
      <c r="G40" s="454">
        <f t="shared" si="3"/>
        <v>5</v>
      </c>
    </row>
    <row r="41" spans="1:7" ht="15" customHeight="1" x14ac:dyDescent="0.3">
      <c r="A41" s="33" t="s">
        <v>283</v>
      </c>
      <c r="B41" s="227">
        <v>0</v>
      </c>
      <c r="C41" s="227">
        <v>0</v>
      </c>
      <c r="D41" s="227">
        <v>0</v>
      </c>
      <c r="E41" s="227">
        <v>0</v>
      </c>
      <c r="F41" s="227">
        <v>0</v>
      </c>
      <c r="G41" s="227">
        <v>0</v>
      </c>
    </row>
    <row r="42" spans="1:7" ht="15" customHeight="1" x14ac:dyDescent="0.3">
      <c r="A42" s="33" t="s">
        <v>126</v>
      </c>
      <c r="B42" s="227">
        <v>0</v>
      </c>
      <c r="C42" s="227">
        <v>0</v>
      </c>
      <c r="D42" s="227">
        <v>0</v>
      </c>
      <c r="E42" s="227">
        <v>0</v>
      </c>
      <c r="F42" s="227">
        <v>0</v>
      </c>
      <c r="G42" s="227">
        <v>0</v>
      </c>
    </row>
    <row r="43" spans="1:7" ht="15" customHeight="1" x14ac:dyDescent="0.3">
      <c r="A43" s="33" t="s">
        <v>127</v>
      </c>
      <c r="B43" s="227">
        <v>0</v>
      </c>
      <c r="C43" s="227">
        <v>0</v>
      </c>
      <c r="D43" s="227">
        <v>0</v>
      </c>
      <c r="E43" s="227">
        <v>0</v>
      </c>
      <c r="F43" s="227">
        <v>0</v>
      </c>
      <c r="G43" s="227">
        <v>0</v>
      </c>
    </row>
    <row r="44" spans="1:7" ht="15" customHeight="1" x14ac:dyDescent="0.35">
      <c r="A44" s="33" t="s">
        <v>128</v>
      </c>
      <c r="B44" s="227">
        <v>0</v>
      </c>
      <c r="C44" s="227">
        <v>0</v>
      </c>
      <c r="D44" s="227">
        <v>0</v>
      </c>
      <c r="E44" s="227">
        <v>1</v>
      </c>
      <c r="F44" s="85">
        <v>1</v>
      </c>
      <c r="G44" s="453">
        <v>1</v>
      </c>
    </row>
    <row r="45" spans="1:7" ht="15" customHeight="1" x14ac:dyDescent="0.35">
      <c r="A45" s="33" t="s">
        <v>129</v>
      </c>
      <c r="B45" s="227">
        <v>2</v>
      </c>
      <c r="C45" s="227">
        <v>1</v>
      </c>
      <c r="D45" s="227">
        <v>0</v>
      </c>
      <c r="E45" s="227">
        <v>0</v>
      </c>
      <c r="F45" s="85">
        <v>5</v>
      </c>
      <c r="G45" s="453">
        <v>1</v>
      </c>
    </row>
    <row r="46" spans="1:7" ht="15" customHeight="1" x14ac:dyDescent="0.35">
      <c r="A46" s="33" t="s">
        <v>130</v>
      </c>
      <c r="B46" s="227">
        <v>0</v>
      </c>
      <c r="C46" s="227">
        <v>2</v>
      </c>
      <c r="D46" s="227">
        <v>0</v>
      </c>
      <c r="E46" s="227">
        <v>0</v>
      </c>
      <c r="F46" s="85">
        <v>1</v>
      </c>
      <c r="G46" s="227">
        <v>0</v>
      </c>
    </row>
    <row r="47" spans="1:7" ht="15" customHeight="1" x14ac:dyDescent="0.3">
      <c r="A47" s="33" t="s">
        <v>131</v>
      </c>
      <c r="B47" s="227">
        <v>0</v>
      </c>
      <c r="C47" s="227">
        <v>2</v>
      </c>
      <c r="D47" s="227">
        <v>0</v>
      </c>
      <c r="E47" s="227">
        <v>0</v>
      </c>
      <c r="F47" s="227">
        <v>0</v>
      </c>
      <c r="G47" s="227">
        <v>2</v>
      </c>
    </row>
    <row r="48" spans="1:7" ht="15" customHeight="1" x14ac:dyDescent="0.3">
      <c r="A48" s="33" t="s">
        <v>146</v>
      </c>
      <c r="B48" s="227">
        <v>1</v>
      </c>
      <c r="C48" s="227">
        <v>0</v>
      </c>
      <c r="D48" s="227">
        <v>1</v>
      </c>
      <c r="E48" s="227">
        <v>0</v>
      </c>
      <c r="F48" s="227">
        <v>0</v>
      </c>
      <c r="G48" s="227">
        <v>0</v>
      </c>
    </row>
    <row r="49" spans="1:7" ht="15" customHeight="1" x14ac:dyDescent="0.3">
      <c r="A49" s="33" t="s">
        <v>133</v>
      </c>
      <c r="B49" s="227">
        <v>0</v>
      </c>
      <c r="C49" s="227">
        <v>0</v>
      </c>
      <c r="D49" s="227">
        <v>0</v>
      </c>
      <c r="E49" s="227">
        <v>0</v>
      </c>
      <c r="F49" s="227">
        <v>0</v>
      </c>
      <c r="G49" s="227">
        <v>0</v>
      </c>
    </row>
    <row r="50" spans="1:7" ht="15" customHeight="1" x14ac:dyDescent="0.3">
      <c r="A50" s="33" t="s">
        <v>134</v>
      </c>
      <c r="B50" s="227">
        <v>0</v>
      </c>
      <c r="C50" s="227">
        <v>0</v>
      </c>
      <c r="D50" s="227">
        <v>0</v>
      </c>
      <c r="E50" s="227">
        <v>0</v>
      </c>
      <c r="F50" s="227">
        <v>0</v>
      </c>
      <c r="G50" s="227">
        <v>1</v>
      </c>
    </row>
    <row r="51" spans="1:7" ht="15" customHeight="1" x14ac:dyDescent="0.3">
      <c r="A51" s="33" t="s">
        <v>135</v>
      </c>
      <c r="B51" s="227">
        <v>0</v>
      </c>
      <c r="C51" s="227">
        <v>0</v>
      </c>
      <c r="D51" s="227">
        <v>0</v>
      </c>
      <c r="E51" s="227">
        <v>0</v>
      </c>
      <c r="F51" s="227">
        <v>0</v>
      </c>
      <c r="G51" s="227">
        <v>0</v>
      </c>
    </row>
    <row r="52" spans="1:7" ht="15" customHeight="1" x14ac:dyDescent="0.3">
      <c r="A52" s="33" t="s">
        <v>136</v>
      </c>
      <c r="B52" s="227">
        <v>0</v>
      </c>
      <c r="C52" s="227">
        <v>0</v>
      </c>
      <c r="D52" s="227">
        <v>0</v>
      </c>
      <c r="E52" s="227">
        <v>0</v>
      </c>
      <c r="F52" s="227">
        <v>0</v>
      </c>
      <c r="G52" s="227">
        <v>0</v>
      </c>
    </row>
    <row r="53" spans="1:7" ht="15" customHeight="1" x14ac:dyDescent="0.3">
      <c r="A53" s="33" t="s">
        <v>284</v>
      </c>
      <c r="B53" s="227">
        <v>0</v>
      </c>
      <c r="C53" s="227">
        <v>0</v>
      </c>
      <c r="D53" s="227">
        <v>0</v>
      </c>
      <c r="E53" s="227">
        <v>0</v>
      </c>
      <c r="F53" s="227">
        <v>0</v>
      </c>
      <c r="G53" s="227">
        <v>0</v>
      </c>
    </row>
    <row r="54" spans="1:7" ht="15" customHeight="1" x14ac:dyDescent="0.3">
      <c r="A54" s="33" t="s">
        <v>285</v>
      </c>
      <c r="B54" s="227">
        <v>0</v>
      </c>
      <c r="C54" s="227">
        <v>0</v>
      </c>
      <c r="D54" s="227">
        <v>0</v>
      </c>
      <c r="E54" s="227">
        <v>0</v>
      </c>
      <c r="F54" s="227">
        <v>0</v>
      </c>
      <c r="G54" s="227">
        <v>0</v>
      </c>
    </row>
    <row r="55" spans="1:7" ht="3.75" customHeight="1" x14ac:dyDescent="0.35">
      <c r="F55" s="323"/>
      <c r="G55" s="457"/>
    </row>
    <row r="56" spans="1:7" ht="3.75" customHeight="1" x14ac:dyDescent="0.35">
      <c r="A56" s="243"/>
      <c r="B56" s="244"/>
      <c r="C56" s="244"/>
      <c r="D56" s="244"/>
      <c r="E56" s="244"/>
      <c r="F56" s="85"/>
      <c r="G56" s="453"/>
    </row>
    <row r="57" spans="1:7" ht="14.25" customHeight="1" x14ac:dyDescent="0.3">
      <c r="A57" s="225" t="s">
        <v>34</v>
      </c>
      <c r="B57" s="226">
        <f t="shared" ref="B57:E57" si="4">SUM(B58:B71)</f>
        <v>390</v>
      </c>
      <c r="C57" s="226">
        <f t="shared" si="4"/>
        <v>409</v>
      </c>
      <c r="D57" s="226">
        <f t="shared" si="4"/>
        <v>330</v>
      </c>
      <c r="E57" s="226">
        <f t="shared" si="4"/>
        <v>355</v>
      </c>
      <c r="F57" s="226">
        <f t="shared" ref="F57:G57" si="5">SUM(F58:F71)</f>
        <v>393</v>
      </c>
      <c r="G57" s="226">
        <f t="shared" si="5"/>
        <v>397</v>
      </c>
    </row>
    <row r="58" spans="1:7" ht="15" customHeight="1" x14ac:dyDescent="0.3">
      <c r="A58" s="33" t="s">
        <v>283</v>
      </c>
      <c r="B58" s="227">
        <f t="shared" ref="B58:E58" si="6">SUM(B41,B25,B9)</f>
        <v>1</v>
      </c>
      <c r="C58" s="227">
        <f t="shared" si="6"/>
        <v>0</v>
      </c>
      <c r="D58" s="227">
        <f t="shared" si="6"/>
        <v>0</v>
      </c>
      <c r="E58" s="227">
        <f t="shared" si="6"/>
        <v>0</v>
      </c>
      <c r="F58" s="227">
        <f t="shared" ref="F58" si="7">SUM(F41,F25,F9)</f>
        <v>0</v>
      </c>
      <c r="G58" s="227">
        <v>0</v>
      </c>
    </row>
    <row r="59" spans="1:7" ht="15" customHeight="1" x14ac:dyDescent="0.3">
      <c r="A59" s="33" t="s">
        <v>126</v>
      </c>
      <c r="B59" s="227">
        <f t="shared" ref="B59:E59" si="8">SUM(B42,B26,B10)</f>
        <v>1</v>
      </c>
      <c r="C59" s="227">
        <f t="shared" si="8"/>
        <v>3</v>
      </c>
      <c r="D59" s="227">
        <f t="shared" si="8"/>
        <v>2</v>
      </c>
      <c r="E59" s="227">
        <f t="shared" si="8"/>
        <v>1</v>
      </c>
      <c r="F59" s="227">
        <f t="shared" ref="F59" si="9">SUM(F42,F26,F10)</f>
        <v>1</v>
      </c>
      <c r="G59" s="227">
        <v>3</v>
      </c>
    </row>
    <row r="60" spans="1:7" ht="15" customHeight="1" x14ac:dyDescent="0.3">
      <c r="A60" s="33" t="s">
        <v>127</v>
      </c>
      <c r="B60" s="227">
        <f t="shared" ref="B60:E60" si="10">SUM(B43,B27,B11)</f>
        <v>27</v>
      </c>
      <c r="C60" s="227">
        <f t="shared" si="10"/>
        <v>33</v>
      </c>
      <c r="D60" s="227">
        <f t="shared" si="10"/>
        <v>17</v>
      </c>
      <c r="E60" s="227">
        <f t="shared" si="10"/>
        <v>18</v>
      </c>
      <c r="F60" s="227">
        <f t="shared" ref="F60" si="11">SUM(F43,F27,F11)</f>
        <v>22</v>
      </c>
      <c r="G60" s="227">
        <v>11</v>
      </c>
    </row>
    <row r="61" spans="1:7" ht="15" customHeight="1" x14ac:dyDescent="0.3">
      <c r="A61" s="33" t="s">
        <v>128</v>
      </c>
      <c r="B61" s="227">
        <f t="shared" ref="B61:E61" si="12">SUM(B44,B28,B12)</f>
        <v>68</v>
      </c>
      <c r="C61" s="227">
        <f t="shared" si="12"/>
        <v>72</v>
      </c>
      <c r="D61" s="227">
        <f t="shared" si="12"/>
        <v>61</v>
      </c>
      <c r="E61" s="227">
        <f t="shared" si="12"/>
        <v>61</v>
      </c>
      <c r="F61" s="227">
        <f t="shared" ref="F61" si="13">SUM(F44,F28,F12)</f>
        <v>54</v>
      </c>
      <c r="G61" s="227">
        <v>54</v>
      </c>
    </row>
    <row r="62" spans="1:7" ht="15" customHeight="1" x14ac:dyDescent="0.3">
      <c r="A62" s="33" t="s">
        <v>129</v>
      </c>
      <c r="B62" s="227">
        <f t="shared" ref="B62:E62" si="14">SUM(B45,B29,B13)</f>
        <v>94</v>
      </c>
      <c r="C62" s="227">
        <f t="shared" si="14"/>
        <v>103</v>
      </c>
      <c r="D62" s="227">
        <f t="shared" si="14"/>
        <v>79</v>
      </c>
      <c r="E62" s="227">
        <f t="shared" si="14"/>
        <v>92</v>
      </c>
      <c r="F62" s="227">
        <f t="shared" ref="F62" si="15">SUM(F45,F29,F13)</f>
        <v>86</v>
      </c>
      <c r="G62" s="227">
        <v>75</v>
      </c>
    </row>
    <row r="63" spans="1:7" ht="15" customHeight="1" x14ac:dyDescent="0.3">
      <c r="A63" s="33" t="s">
        <v>130</v>
      </c>
      <c r="B63" s="227">
        <f t="shared" ref="B63:E63" si="16">SUM(B46,B30,B14)</f>
        <v>79</v>
      </c>
      <c r="C63" s="227">
        <f t="shared" si="16"/>
        <v>82</v>
      </c>
      <c r="D63" s="227">
        <f t="shared" si="16"/>
        <v>67</v>
      </c>
      <c r="E63" s="227">
        <f t="shared" si="16"/>
        <v>64</v>
      </c>
      <c r="F63" s="227">
        <f t="shared" ref="F63" si="17">SUM(F46,F30,F14)</f>
        <v>81</v>
      </c>
      <c r="G63" s="227">
        <v>93</v>
      </c>
    </row>
    <row r="64" spans="1:7" ht="15" customHeight="1" x14ac:dyDescent="0.3">
      <c r="A64" s="33" t="s">
        <v>131</v>
      </c>
      <c r="B64" s="227">
        <f t="shared" ref="B64:E64" si="18">SUM(B47,B31,B15)</f>
        <v>54</v>
      </c>
      <c r="C64" s="227">
        <f t="shared" si="18"/>
        <v>59</v>
      </c>
      <c r="D64" s="227">
        <f t="shared" si="18"/>
        <v>55</v>
      </c>
      <c r="E64" s="227">
        <f t="shared" si="18"/>
        <v>64</v>
      </c>
      <c r="F64" s="227">
        <f t="shared" ref="F64" si="19">SUM(F47,F31,F15)</f>
        <v>73</v>
      </c>
      <c r="G64" s="227">
        <v>67</v>
      </c>
    </row>
    <row r="65" spans="1:7" ht="15" customHeight="1" x14ac:dyDescent="0.3">
      <c r="A65" s="33" t="s">
        <v>146</v>
      </c>
      <c r="B65" s="227">
        <f t="shared" ref="B65:E65" si="20">SUM(B48,B32,B16)</f>
        <v>35</v>
      </c>
      <c r="C65" s="227">
        <f t="shared" si="20"/>
        <v>29</v>
      </c>
      <c r="D65" s="227">
        <f t="shared" si="20"/>
        <v>27</v>
      </c>
      <c r="E65" s="227">
        <f t="shared" si="20"/>
        <v>31</v>
      </c>
      <c r="F65" s="227">
        <f t="shared" ref="F65" si="21">SUM(F48,F32,F16)</f>
        <v>35</v>
      </c>
      <c r="G65" s="227">
        <v>34</v>
      </c>
    </row>
    <row r="66" spans="1:7" ht="15" customHeight="1" x14ac:dyDescent="0.3">
      <c r="A66" s="33" t="s">
        <v>133</v>
      </c>
      <c r="B66" s="227">
        <f t="shared" ref="B66:E66" si="22">SUM(B49,B33,B17)</f>
        <v>16</v>
      </c>
      <c r="C66" s="227">
        <f t="shared" si="22"/>
        <v>16</v>
      </c>
      <c r="D66" s="227">
        <f t="shared" si="22"/>
        <v>13</v>
      </c>
      <c r="E66" s="227">
        <f t="shared" si="22"/>
        <v>17</v>
      </c>
      <c r="F66" s="227">
        <f t="shared" ref="F66" si="23">SUM(F49,F33,F17)</f>
        <v>21</v>
      </c>
      <c r="G66" s="227">
        <v>38</v>
      </c>
    </row>
    <row r="67" spans="1:7" ht="15" customHeight="1" x14ac:dyDescent="0.3">
      <c r="A67" s="33" t="s">
        <v>134</v>
      </c>
      <c r="B67" s="227">
        <f t="shared" ref="B67:E67" si="24">SUM(B50,B34,B18)</f>
        <v>9</v>
      </c>
      <c r="C67" s="227">
        <f t="shared" si="24"/>
        <v>5</v>
      </c>
      <c r="D67" s="227">
        <f t="shared" si="24"/>
        <v>6</v>
      </c>
      <c r="E67" s="227">
        <f t="shared" si="24"/>
        <v>4</v>
      </c>
      <c r="F67" s="227">
        <f t="shared" ref="F67" si="25">SUM(F50,F34,F18)</f>
        <v>12</v>
      </c>
      <c r="G67" s="227">
        <v>14</v>
      </c>
    </row>
    <row r="68" spans="1:7" ht="15" customHeight="1" x14ac:dyDescent="0.3">
      <c r="A68" s="33" t="s">
        <v>135</v>
      </c>
      <c r="B68" s="227">
        <f t="shared" ref="B68:E68" si="26">SUM(B51,B35,B19)</f>
        <v>5</v>
      </c>
      <c r="C68" s="227">
        <f t="shared" si="26"/>
        <v>4</v>
      </c>
      <c r="D68" s="227">
        <f t="shared" si="26"/>
        <v>2</v>
      </c>
      <c r="E68" s="227">
        <f t="shared" si="26"/>
        <v>2</v>
      </c>
      <c r="F68" s="227">
        <f t="shared" ref="F68" si="27">SUM(F51,F35,F19)</f>
        <v>7</v>
      </c>
      <c r="G68" s="227">
        <v>6</v>
      </c>
    </row>
    <row r="69" spans="1:7" ht="15" customHeight="1" x14ac:dyDescent="0.3">
      <c r="A69" s="33" t="s">
        <v>136</v>
      </c>
      <c r="B69" s="227">
        <f t="shared" ref="B69:E69" si="28">SUM(B52,B36,B20)</f>
        <v>1</v>
      </c>
      <c r="C69" s="227">
        <f t="shared" si="28"/>
        <v>2</v>
      </c>
      <c r="D69" s="227">
        <f t="shared" si="28"/>
        <v>0</v>
      </c>
      <c r="E69" s="227">
        <f t="shared" si="28"/>
        <v>1</v>
      </c>
      <c r="F69" s="227">
        <f t="shared" ref="F69" si="29">SUM(F52,F36,F20)</f>
        <v>1</v>
      </c>
      <c r="G69" s="227">
        <v>1</v>
      </c>
    </row>
    <row r="70" spans="1:7" ht="15" customHeight="1" x14ac:dyDescent="0.3">
      <c r="A70" s="33" t="s">
        <v>284</v>
      </c>
      <c r="B70" s="227">
        <f t="shared" ref="B70:E70" si="30">SUM(B53,B37,B21)</f>
        <v>0</v>
      </c>
      <c r="C70" s="227">
        <f t="shared" si="30"/>
        <v>1</v>
      </c>
      <c r="D70" s="227">
        <f t="shared" si="30"/>
        <v>1</v>
      </c>
      <c r="E70" s="227">
        <f t="shared" si="30"/>
        <v>0</v>
      </c>
      <c r="F70" s="227">
        <f t="shared" ref="F70" si="31">SUM(F53,F37,F21)</f>
        <v>0</v>
      </c>
      <c r="G70" s="227">
        <v>1</v>
      </c>
    </row>
    <row r="71" spans="1:7" ht="15" customHeight="1" x14ac:dyDescent="0.3">
      <c r="A71" s="33" t="s">
        <v>285</v>
      </c>
      <c r="B71" s="227">
        <f t="shared" ref="B71:E71" si="32">SUM(B54,B38,B22)</f>
        <v>0</v>
      </c>
      <c r="C71" s="227">
        <f t="shared" si="32"/>
        <v>0</v>
      </c>
      <c r="D71" s="227">
        <f t="shared" si="32"/>
        <v>0</v>
      </c>
      <c r="E71" s="227">
        <f t="shared" si="32"/>
        <v>0</v>
      </c>
      <c r="F71" s="227">
        <f t="shared" ref="F71" si="33">SUM(F54,F38,F22)</f>
        <v>0</v>
      </c>
      <c r="G71" s="227">
        <v>0</v>
      </c>
    </row>
    <row r="72" spans="1:7" ht="3.75" customHeight="1" x14ac:dyDescent="0.35">
      <c r="A72" s="115"/>
      <c r="B72" s="245"/>
      <c r="C72" s="245"/>
      <c r="D72" s="245"/>
      <c r="E72" s="245"/>
      <c r="F72" s="245"/>
      <c r="G72" s="323"/>
    </row>
    <row r="73" spans="1:7" ht="10.5" customHeight="1" x14ac:dyDescent="0.35"/>
    <row r="74" spans="1:7" ht="15.75" customHeight="1" x14ac:dyDescent="0.3">
      <c r="F74" s="234"/>
      <c r="G74" s="83" t="s">
        <v>277</v>
      </c>
    </row>
    <row r="75" spans="1:7" ht="15.75" customHeight="1" x14ac:dyDescent="0.3">
      <c r="F75" s="235"/>
      <c r="G75" s="83" t="s">
        <v>278</v>
      </c>
    </row>
    <row r="76" spans="1:7" ht="21" customHeight="1" x14ac:dyDescent="0.35"/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67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7" tint="0.79998168889431442"/>
  </sheetPr>
  <dimension ref="A1:G76"/>
  <sheetViews>
    <sheetView view="pageBreakPreview" zoomScale="90" zoomScaleSheetLayoutView="90" workbookViewId="0"/>
  </sheetViews>
  <sheetFormatPr defaultColWidth="9.109375" defaultRowHeight="17.399999999999999" x14ac:dyDescent="0.35"/>
  <cols>
    <col min="1" max="1" width="49.88671875" style="91" customWidth="1"/>
    <col min="2" max="6" width="12.44140625" style="100" customWidth="1"/>
    <col min="7" max="7" width="12.44140625" style="85" customWidth="1"/>
    <col min="8" max="256" width="9.109375" style="91"/>
    <col min="257" max="257" width="49.88671875" style="91" customWidth="1"/>
    <col min="258" max="263" width="12.44140625" style="91" customWidth="1"/>
    <col min="264" max="512" width="9.109375" style="91"/>
    <col min="513" max="513" width="49.88671875" style="91" customWidth="1"/>
    <col min="514" max="519" width="12.44140625" style="91" customWidth="1"/>
    <col min="520" max="768" width="9.109375" style="91"/>
    <col min="769" max="769" width="49.88671875" style="91" customWidth="1"/>
    <col min="770" max="775" width="12.44140625" style="91" customWidth="1"/>
    <col min="776" max="1024" width="9.109375" style="91"/>
    <col min="1025" max="1025" width="49.88671875" style="91" customWidth="1"/>
    <col min="1026" max="1031" width="12.44140625" style="91" customWidth="1"/>
    <col min="1032" max="1280" width="9.109375" style="91"/>
    <col min="1281" max="1281" width="49.88671875" style="91" customWidth="1"/>
    <col min="1282" max="1287" width="12.44140625" style="91" customWidth="1"/>
    <col min="1288" max="1536" width="9.109375" style="91"/>
    <col min="1537" max="1537" width="49.88671875" style="91" customWidth="1"/>
    <col min="1538" max="1543" width="12.44140625" style="91" customWidth="1"/>
    <col min="1544" max="1792" width="9.109375" style="91"/>
    <col min="1793" max="1793" width="49.88671875" style="91" customWidth="1"/>
    <col min="1794" max="1799" width="12.44140625" style="91" customWidth="1"/>
    <col min="1800" max="2048" width="9.109375" style="91"/>
    <col min="2049" max="2049" width="49.88671875" style="91" customWidth="1"/>
    <col min="2050" max="2055" width="12.44140625" style="91" customWidth="1"/>
    <col min="2056" max="2304" width="9.109375" style="91"/>
    <col min="2305" max="2305" width="49.88671875" style="91" customWidth="1"/>
    <col min="2306" max="2311" width="12.44140625" style="91" customWidth="1"/>
    <col min="2312" max="2560" width="9.109375" style="91"/>
    <col min="2561" max="2561" width="49.88671875" style="91" customWidth="1"/>
    <col min="2562" max="2567" width="12.44140625" style="91" customWidth="1"/>
    <col min="2568" max="2816" width="9.109375" style="91"/>
    <col min="2817" max="2817" width="49.88671875" style="91" customWidth="1"/>
    <col min="2818" max="2823" width="12.44140625" style="91" customWidth="1"/>
    <col min="2824" max="3072" width="9.109375" style="91"/>
    <col min="3073" max="3073" width="49.88671875" style="91" customWidth="1"/>
    <col min="3074" max="3079" width="12.44140625" style="91" customWidth="1"/>
    <col min="3080" max="3328" width="9.109375" style="91"/>
    <col min="3329" max="3329" width="49.88671875" style="91" customWidth="1"/>
    <col min="3330" max="3335" width="12.44140625" style="91" customWidth="1"/>
    <col min="3336" max="3584" width="9.109375" style="91"/>
    <col min="3585" max="3585" width="49.88671875" style="91" customWidth="1"/>
    <col min="3586" max="3591" width="12.44140625" style="91" customWidth="1"/>
    <col min="3592" max="3840" width="9.109375" style="91"/>
    <col min="3841" max="3841" width="49.88671875" style="91" customWidth="1"/>
    <col min="3842" max="3847" width="12.44140625" style="91" customWidth="1"/>
    <col min="3848" max="4096" width="9.109375" style="91"/>
    <col min="4097" max="4097" width="49.88671875" style="91" customWidth="1"/>
    <col min="4098" max="4103" width="12.44140625" style="91" customWidth="1"/>
    <col min="4104" max="4352" width="9.109375" style="91"/>
    <col min="4353" max="4353" width="49.88671875" style="91" customWidth="1"/>
    <col min="4354" max="4359" width="12.44140625" style="91" customWidth="1"/>
    <col min="4360" max="4608" width="9.109375" style="91"/>
    <col min="4609" max="4609" width="49.88671875" style="91" customWidth="1"/>
    <col min="4610" max="4615" width="12.44140625" style="91" customWidth="1"/>
    <col min="4616" max="4864" width="9.109375" style="91"/>
    <col min="4865" max="4865" width="49.88671875" style="91" customWidth="1"/>
    <col min="4866" max="4871" width="12.44140625" style="91" customWidth="1"/>
    <col min="4872" max="5120" width="9.109375" style="91"/>
    <col min="5121" max="5121" width="49.88671875" style="91" customWidth="1"/>
    <col min="5122" max="5127" width="12.44140625" style="91" customWidth="1"/>
    <col min="5128" max="5376" width="9.109375" style="91"/>
    <col min="5377" max="5377" width="49.88671875" style="91" customWidth="1"/>
    <col min="5378" max="5383" width="12.44140625" style="91" customWidth="1"/>
    <col min="5384" max="5632" width="9.109375" style="91"/>
    <col min="5633" max="5633" width="49.88671875" style="91" customWidth="1"/>
    <col min="5634" max="5639" width="12.44140625" style="91" customWidth="1"/>
    <col min="5640" max="5888" width="9.109375" style="91"/>
    <col min="5889" max="5889" width="49.88671875" style="91" customWidth="1"/>
    <col min="5890" max="5895" width="12.44140625" style="91" customWidth="1"/>
    <col min="5896" max="6144" width="9.109375" style="91"/>
    <col min="6145" max="6145" width="49.88671875" style="91" customWidth="1"/>
    <col min="6146" max="6151" width="12.44140625" style="91" customWidth="1"/>
    <col min="6152" max="6400" width="9.109375" style="91"/>
    <col min="6401" max="6401" width="49.88671875" style="91" customWidth="1"/>
    <col min="6402" max="6407" width="12.44140625" style="91" customWidth="1"/>
    <col min="6408" max="6656" width="9.109375" style="91"/>
    <col min="6657" max="6657" width="49.88671875" style="91" customWidth="1"/>
    <col min="6658" max="6663" width="12.44140625" style="91" customWidth="1"/>
    <col min="6664" max="6912" width="9.109375" style="91"/>
    <col min="6913" max="6913" width="49.88671875" style="91" customWidth="1"/>
    <col min="6914" max="6919" width="12.44140625" style="91" customWidth="1"/>
    <col min="6920" max="7168" width="9.109375" style="91"/>
    <col min="7169" max="7169" width="49.88671875" style="91" customWidth="1"/>
    <col min="7170" max="7175" width="12.44140625" style="91" customWidth="1"/>
    <col min="7176" max="7424" width="9.109375" style="91"/>
    <col min="7425" max="7425" width="49.88671875" style="91" customWidth="1"/>
    <col min="7426" max="7431" width="12.44140625" style="91" customWidth="1"/>
    <col min="7432" max="7680" width="9.109375" style="91"/>
    <col min="7681" max="7681" width="49.88671875" style="91" customWidth="1"/>
    <col min="7682" max="7687" width="12.44140625" style="91" customWidth="1"/>
    <col min="7688" max="7936" width="9.109375" style="91"/>
    <col min="7937" max="7937" width="49.88671875" style="91" customWidth="1"/>
    <col min="7938" max="7943" width="12.44140625" style="91" customWidth="1"/>
    <col min="7944" max="8192" width="9.109375" style="91"/>
    <col min="8193" max="8193" width="49.88671875" style="91" customWidth="1"/>
    <col min="8194" max="8199" width="12.44140625" style="91" customWidth="1"/>
    <col min="8200" max="8448" width="9.109375" style="91"/>
    <col min="8449" max="8449" width="49.88671875" style="91" customWidth="1"/>
    <col min="8450" max="8455" width="12.44140625" style="91" customWidth="1"/>
    <col min="8456" max="8704" width="9.109375" style="91"/>
    <col min="8705" max="8705" width="49.88671875" style="91" customWidth="1"/>
    <col min="8706" max="8711" width="12.44140625" style="91" customWidth="1"/>
    <col min="8712" max="8960" width="9.109375" style="91"/>
    <col min="8961" max="8961" width="49.88671875" style="91" customWidth="1"/>
    <col min="8962" max="8967" width="12.44140625" style="91" customWidth="1"/>
    <col min="8968" max="9216" width="9.109375" style="91"/>
    <col min="9217" max="9217" width="49.88671875" style="91" customWidth="1"/>
    <col min="9218" max="9223" width="12.44140625" style="91" customWidth="1"/>
    <col min="9224" max="9472" width="9.109375" style="91"/>
    <col min="9473" max="9473" width="49.88671875" style="91" customWidth="1"/>
    <col min="9474" max="9479" width="12.44140625" style="91" customWidth="1"/>
    <col min="9480" max="9728" width="9.109375" style="91"/>
    <col min="9729" max="9729" width="49.88671875" style="91" customWidth="1"/>
    <col min="9730" max="9735" width="12.44140625" style="91" customWidth="1"/>
    <col min="9736" max="9984" width="9.109375" style="91"/>
    <col min="9985" max="9985" width="49.88671875" style="91" customWidth="1"/>
    <col min="9986" max="9991" width="12.44140625" style="91" customWidth="1"/>
    <col min="9992" max="10240" width="9.109375" style="91"/>
    <col min="10241" max="10241" width="49.88671875" style="91" customWidth="1"/>
    <col min="10242" max="10247" width="12.44140625" style="91" customWidth="1"/>
    <col min="10248" max="10496" width="9.109375" style="91"/>
    <col min="10497" max="10497" width="49.88671875" style="91" customWidth="1"/>
    <col min="10498" max="10503" width="12.44140625" style="91" customWidth="1"/>
    <col min="10504" max="10752" width="9.109375" style="91"/>
    <col min="10753" max="10753" width="49.88671875" style="91" customWidth="1"/>
    <col min="10754" max="10759" width="12.44140625" style="91" customWidth="1"/>
    <col min="10760" max="11008" width="9.109375" style="91"/>
    <col min="11009" max="11009" width="49.88671875" style="91" customWidth="1"/>
    <col min="11010" max="11015" width="12.44140625" style="91" customWidth="1"/>
    <col min="11016" max="11264" width="9.109375" style="91"/>
    <col min="11265" max="11265" width="49.88671875" style="91" customWidth="1"/>
    <col min="11266" max="11271" width="12.44140625" style="91" customWidth="1"/>
    <col min="11272" max="11520" width="9.109375" style="91"/>
    <col min="11521" max="11521" width="49.88671875" style="91" customWidth="1"/>
    <col min="11522" max="11527" width="12.44140625" style="91" customWidth="1"/>
    <col min="11528" max="11776" width="9.109375" style="91"/>
    <col min="11777" max="11777" width="49.88671875" style="91" customWidth="1"/>
    <col min="11778" max="11783" width="12.44140625" style="91" customWidth="1"/>
    <col min="11784" max="12032" width="9.109375" style="91"/>
    <col min="12033" max="12033" width="49.88671875" style="91" customWidth="1"/>
    <col min="12034" max="12039" width="12.44140625" style="91" customWidth="1"/>
    <col min="12040" max="12288" width="9.109375" style="91"/>
    <col min="12289" max="12289" width="49.88671875" style="91" customWidth="1"/>
    <col min="12290" max="12295" width="12.44140625" style="91" customWidth="1"/>
    <col min="12296" max="12544" width="9.109375" style="91"/>
    <col min="12545" max="12545" width="49.88671875" style="91" customWidth="1"/>
    <col min="12546" max="12551" width="12.44140625" style="91" customWidth="1"/>
    <col min="12552" max="12800" width="9.109375" style="91"/>
    <col min="12801" max="12801" width="49.88671875" style="91" customWidth="1"/>
    <col min="12802" max="12807" width="12.44140625" style="91" customWidth="1"/>
    <col min="12808" max="13056" width="9.109375" style="91"/>
    <col min="13057" max="13057" width="49.88671875" style="91" customWidth="1"/>
    <col min="13058" max="13063" width="12.44140625" style="91" customWidth="1"/>
    <col min="13064" max="13312" width="9.109375" style="91"/>
    <col min="13313" max="13313" width="49.88671875" style="91" customWidth="1"/>
    <col min="13314" max="13319" width="12.44140625" style="91" customWidth="1"/>
    <col min="13320" max="13568" width="9.109375" style="91"/>
    <col min="13569" max="13569" width="49.88671875" style="91" customWidth="1"/>
    <col min="13570" max="13575" width="12.44140625" style="91" customWidth="1"/>
    <col min="13576" max="13824" width="9.109375" style="91"/>
    <col min="13825" max="13825" width="49.88671875" style="91" customWidth="1"/>
    <col min="13826" max="13831" width="12.44140625" style="91" customWidth="1"/>
    <col min="13832" max="14080" width="9.109375" style="91"/>
    <col min="14081" max="14081" width="49.88671875" style="91" customWidth="1"/>
    <col min="14082" max="14087" width="12.44140625" style="91" customWidth="1"/>
    <col min="14088" max="14336" width="9.109375" style="91"/>
    <col min="14337" max="14337" width="49.88671875" style="91" customWidth="1"/>
    <col min="14338" max="14343" width="12.44140625" style="91" customWidth="1"/>
    <col min="14344" max="14592" width="9.109375" style="91"/>
    <col min="14593" max="14593" width="49.88671875" style="91" customWidth="1"/>
    <col min="14594" max="14599" width="12.44140625" style="91" customWidth="1"/>
    <col min="14600" max="14848" width="9.109375" style="91"/>
    <col min="14849" max="14849" width="49.88671875" style="91" customWidth="1"/>
    <col min="14850" max="14855" width="12.44140625" style="91" customWidth="1"/>
    <col min="14856" max="15104" width="9.109375" style="91"/>
    <col min="15105" max="15105" width="49.88671875" style="91" customWidth="1"/>
    <col min="15106" max="15111" width="12.44140625" style="91" customWidth="1"/>
    <col min="15112" max="15360" width="9.109375" style="91"/>
    <col min="15361" max="15361" width="49.88671875" style="91" customWidth="1"/>
    <col min="15362" max="15367" width="12.44140625" style="91" customWidth="1"/>
    <col min="15368" max="15616" width="9.109375" style="91"/>
    <col min="15617" max="15617" width="49.88671875" style="91" customWidth="1"/>
    <col min="15618" max="15623" width="12.44140625" style="91" customWidth="1"/>
    <col min="15624" max="15872" width="9.109375" style="91"/>
    <col min="15873" max="15873" width="49.88671875" style="91" customWidth="1"/>
    <col min="15874" max="15879" width="12.44140625" style="91" customWidth="1"/>
    <col min="15880" max="16128" width="9.109375" style="91"/>
    <col min="16129" max="16129" width="49.88671875" style="91" customWidth="1"/>
    <col min="16130" max="16135" width="12.44140625" style="91" customWidth="1"/>
    <col min="16136" max="16384" width="9.109375" style="91"/>
  </cols>
  <sheetData>
    <row r="1" spans="1:7" s="1" customFormat="1" ht="18" customHeight="1" x14ac:dyDescent="0.35">
      <c r="A1" s="48" t="s">
        <v>296</v>
      </c>
      <c r="B1" s="18"/>
      <c r="C1" s="18"/>
      <c r="D1" s="78"/>
      <c r="E1" s="78"/>
      <c r="F1" s="78"/>
      <c r="G1" s="85"/>
    </row>
    <row r="2" spans="1:7" s="1" customFormat="1" ht="18" customHeight="1" x14ac:dyDescent="0.35">
      <c r="A2" s="20" t="s">
        <v>297</v>
      </c>
      <c r="B2" s="18"/>
      <c r="C2" s="18"/>
      <c r="D2" s="21"/>
      <c r="E2" s="21"/>
      <c r="F2" s="21"/>
      <c r="G2" s="85"/>
    </row>
    <row r="3" spans="1:7" s="1" customFormat="1" ht="14.25" customHeight="1" x14ac:dyDescent="0.35">
      <c r="A3" s="20"/>
      <c r="B3" s="18"/>
      <c r="C3" s="18"/>
      <c r="D3" s="21"/>
      <c r="E3" s="21"/>
      <c r="F3" s="21"/>
      <c r="G3" s="85"/>
    </row>
    <row r="4" spans="1:7" ht="14.25" customHeight="1" x14ac:dyDescent="0.35">
      <c r="F4" s="247"/>
      <c r="G4" s="85" t="s">
        <v>367</v>
      </c>
    </row>
    <row r="5" spans="1:7" ht="17.25" customHeight="1" x14ac:dyDescent="0.3">
      <c r="A5" s="193" t="s">
        <v>281</v>
      </c>
      <c r="B5" s="533" t="s">
        <v>271</v>
      </c>
      <c r="C5" s="533"/>
      <c r="D5" s="533"/>
      <c r="E5" s="533"/>
      <c r="F5" s="533"/>
      <c r="G5" s="533"/>
    </row>
    <row r="6" spans="1:7" ht="17.25" customHeight="1" x14ac:dyDescent="0.3">
      <c r="A6" s="194" t="s">
        <v>282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</row>
    <row r="7" spans="1:7" ht="3.75" customHeight="1" x14ac:dyDescent="0.35">
      <c r="A7" s="223"/>
      <c r="B7" s="224"/>
      <c r="C7" s="224"/>
      <c r="D7" s="224"/>
      <c r="E7" s="224"/>
      <c r="F7" s="85"/>
    </row>
    <row r="8" spans="1:7" ht="14.25" customHeight="1" x14ac:dyDescent="0.3">
      <c r="A8" s="225" t="s">
        <v>273</v>
      </c>
      <c r="B8" s="226">
        <f t="shared" ref="B8:F8" si="0">SUM(B9:B22)</f>
        <v>8</v>
      </c>
      <c r="C8" s="226">
        <f t="shared" si="0"/>
        <v>24</v>
      </c>
      <c r="D8" s="226">
        <f t="shared" si="0"/>
        <v>20</v>
      </c>
      <c r="E8" s="226">
        <f t="shared" si="0"/>
        <v>7</v>
      </c>
      <c r="F8" s="226">
        <f t="shared" si="0"/>
        <v>12</v>
      </c>
      <c r="G8" s="226">
        <f t="shared" ref="G8" si="1">SUM(G9:G22)</f>
        <v>21</v>
      </c>
    </row>
    <row r="9" spans="1:7" ht="15" customHeight="1" x14ac:dyDescent="0.3">
      <c r="A9" s="33" t="s">
        <v>283</v>
      </c>
      <c r="B9" s="227">
        <v>0</v>
      </c>
      <c r="C9" s="227">
        <v>0</v>
      </c>
      <c r="D9" s="227">
        <v>0</v>
      </c>
      <c r="E9" s="227">
        <v>0</v>
      </c>
      <c r="F9" s="227">
        <v>0</v>
      </c>
      <c r="G9" s="227">
        <v>1</v>
      </c>
    </row>
    <row r="10" spans="1:7" ht="15" customHeight="1" x14ac:dyDescent="0.35">
      <c r="A10" s="33" t="s">
        <v>126</v>
      </c>
      <c r="B10" s="227">
        <v>0</v>
      </c>
      <c r="C10" s="227">
        <v>1</v>
      </c>
      <c r="D10" s="227">
        <v>0</v>
      </c>
      <c r="E10" s="227">
        <v>0</v>
      </c>
      <c r="F10" s="85">
        <v>1</v>
      </c>
      <c r="G10" s="453">
        <v>1</v>
      </c>
    </row>
    <row r="11" spans="1:7" ht="15" customHeight="1" x14ac:dyDescent="0.35">
      <c r="A11" s="33" t="s">
        <v>127</v>
      </c>
      <c r="B11" s="227">
        <v>4</v>
      </c>
      <c r="C11" s="227">
        <v>7</v>
      </c>
      <c r="D11" s="227">
        <v>7</v>
      </c>
      <c r="E11" s="227">
        <v>0</v>
      </c>
      <c r="F11" s="85">
        <v>3</v>
      </c>
      <c r="G11" s="453">
        <v>4</v>
      </c>
    </row>
    <row r="12" spans="1:7" ht="15" customHeight="1" x14ac:dyDescent="0.35">
      <c r="A12" s="33" t="s">
        <v>128</v>
      </c>
      <c r="B12" s="227">
        <v>1</v>
      </c>
      <c r="C12" s="227">
        <v>10</v>
      </c>
      <c r="D12" s="227">
        <v>5</v>
      </c>
      <c r="E12" s="227">
        <v>0</v>
      </c>
      <c r="F12" s="85">
        <v>4</v>
      </c>
      <c r="G12" s="453">
        <v>7</v>
      </c>
    </row>
    <row r="13" spans="1:7" ht="15" customHeight="1" x14ac:dyDescent="0.35">
      <c r="A13" s="33" t="s">
        <v>129</v>
      </c>
      <c r="B13" s="227">
        <v>1</v>
      </c>
      <c r="C13" s="227">
        <v>4</v>
      </c>
      <c r="D13" s="227">
        <v>5</v>
      </c>
      <c r="E13" s="227">
        <v>0</v>
      </c>
      <c r="F13" s="85">
        <v>2</v>
      </c>
      <c r="G13" s="453">
        <v>5</v>
      </c>
    </row>
    <row r="14" spans="1:7" ht="15" customHeight="1" x14ac:dyDescent="0.35">
      <c r="A14" s="33" t="s">
        <v>130</v>
      </c>
      <c r="B14" s="227">
        <v>2</v>
      </c>
      <c r="C14" s="227">
        <v>2</v>
      </c>
      <c r="D14" s="227">
        <v>2</v>
      </c>
      <c r="E14" s="227">
        <v>0</v>
      </c>
      <c r="F14" s="85">
        <v>2</v>
      </c>
      <c r="G14" s="453">
        <v>2</v>
      </c>
    </row>
    <row r="15" spans="1:7" ht="15" customHeight="1" x14ac:dyDescent="0.3">
      <c r="A15" s="33" t="s">
        <v>131</v>
      </c>
      <c r="B15" s="227">
        <v>0</v>
      </c>
      <c r="C15" s="227">
        <v>0</v>
      </c>
      <c r="D15" s="227">
        <v>0</v>
      </c>
      <c r="E15" s="227">
        <v>2</v>
      </c>
      <c r="F15" s="227">
        <v>0</v>
      </c>
      <c r="G15" s="227">
        <v>0</v>
      </c>
    </row>
    <row r="16" spans="1:7" ht="15" customHeight="1" x14ac:dyDescent="0.3">
      <c r="A16" s="33" t="s">
        <v>146</v>
      </c>
      <c r="B16" s="227">
        <v>0</v>
      </c>
      <c r="C16" s="227">
        <v>0</v>
      </c>
      <c r="D16" s="227">
        <v>0</v>
      </c>
      <c r="E16" s="227">
        <v>1</v>
      </c>
      <c r="F16" s="227">
        <v>0</v>
      </c>
      <c r="G16" s="227">
        <v>0</v>
      </c>
    </row>
    <row r="17" spans="1:7" ht="15" customHeight="1" x14ac:dyDescent="0.3">
      <c r="A17" s="33" t="s">
        <v>133</v>
      </c>
      <c r="B17" s="227">
        <v>0</v>
      </c>
      <c r="C17" s="227">
        <v>0</v>
      </c>
      <c r="D17" s="227">
        <v>0</v>
      </c>
      <c r="E17" s="227">
        <v>0</v>
      </c>
      <c r="F17" s="227">
        <v>0</v>
      </c>
      <c r="G17" s="227">
        <v>1</v>
      </c>
    </row>
    <row r="18" spans="1:7" ht="15" customHeight="1" x14ac:dyDescent="0.3">
      <c r="A18" s="33" t="s">
        <v>134</v>
      </c>
      <c r="B18" s="227">
        <v>0</v>
      </c>
      <c r="C18" s="227">
        <v>0</v>
      </c>
      <c r="D18" s="227">
        <v>1</v>
      </c>
      <c r="E18" s="227">
        <v>2</v>
      </c>
      <c r="F18" s="227">
        <v>0</v>
      </c>
      <c r="G18" s="227">
        <v>0</v>
      </c>
    </row>
    <row r="19" spans="1:7" ht="15" customHeight="1" x14ac:dyDescent="0.3">
      <c r="A19" s="33" t="s">
        <v>135</v>
      </c>
      <c r="B19" s="227">
        <v>0</v>
      </c>
      <c r="C19" s="227">
        <v>0</v>
      </c>
      <c r="D19" s="227">
        <v>0</v>
      </c>
      <c r="E19" s="227">
        <v>1</v>
      </c>
      <c r="F19" s="227">
        <v>0</v>
      </c>
      <c r="G19" s="227">
        <v>0</v>
      </c>
    </row>
    <row r="20" spans="1:7" ht="15" customHeight="1" x14ac:dyDescent="0.3">
      <c r="A20" s="33" t="s">
        <v>136</v>
      </c>
      <c r="B20" s="227">
        <v>0</v>
      </c>
      <c r="C20" s="227">
        <v>0</v>
      </c>
      <c r="D20" s="227">
        <v>0</v>
      </c>
      <c r="E20" s="227">
        <v>0</v>
      </c>
      <c r="F20" s="227">
        <v>0</v>
      </c>
      <c r="G20" s="227">
        <v>0</v>
      </c>
    </row>
    <row r="21" spans="1:7" ht="15" customHeight="1" x14ac:dyDescent="0.3">
      <c r="A21" s="33" t="s">
        <v>284</v>
      </c>
      <c r="B21" s="227">
        <v>0</v>
      </c>
      <c r="C21" s="227">
        <v>0</v>
      </c>
      <c r="D21" s="227">
        <v>0</v>
      </c>
      <c r="E21" s="227">
        <v>0</v>
      </c>
      <c r="F21" s="227">
        <v>0</v>
      </c>
      <c r="G21" s="227">
        <v>0</v>
      </c>
    </row>
    <row r="22" spans="1:7" ht="15" customHeight="1" x14ac:dyDescent="0.3">
      <c r="A22" s="33" t="s">
        <v>285</v>
      </c>
      <c r="B22" s="227">
        <v>0</v>
      </c>
      <c r="C22" s="227">
        <v>0</v>
      </c>
      <c r="D22" s="227">
        <v>0</v>
      </c>
      <c r="E22" s="227">
        <v>1</v>
      </c>
      <c r="F22" s="227">
        <v>0</v>
      </c>
      <c r="G22" s="227">
        <v>0</v>
      </c>
    </row>
    <row r="23" spans="1:7" ht="9.75" customHeight="1" x14ac:dyDescent="0.35">
      <c r="A23" s="33"/>
      <c r="B23" s="227"/>
      <c r="C23" s="227"/>
      <c r="D23" s="227"/>
      <c r="E23" s="227"/>
      <c r="F23" s="85"/>
      <c r="G23" s="453"/>
    </row>
    <row r="24" spans="1:7" ht="14.25" customHeight="1" x14ac:dyDescent="0.3">
      <c r="A24" s="225" t="s">
        <v>275</v>
      </c>
      <c r="B24" s="226">
        <f t="shared" ref="B24:G24" si="2">SUM(B25:B38)</f>
        <v>0</v>
      </c>
      <c r="C24" s="226">
        <f t="shared" si="2"/>
        <v>0</v>
      </c>
      <c r="D24" s="226">
        <f t="shared" si="2"/>
        <v>0</v>
      </c>
      <c r="E24" s="226">
        <f t="shared" si="2"/>
        <v>0</v>
      </c>
      <c r="F24" s="226">
        <f t="shared" si="2"/>
        <v>0</v>
      </c>
      <c r="G24" s="226">
        <f t="shared" si="2"/>
        <v>0</v>
      </c>
    </row>
    <row r="25" spans="1:7" ht="15" customHeight="1" x14ac:dyDescent="0.3">
      <c r="A25" s="33" t="s">
        <v>283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</row>
    <row r="26" spans="1:7" ht="15" customHeight="1" x14ac:dyDescent="0.3">
      <c r="A26" s="33" t="s">
        <v>126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</row>
    <row r="27" spans="1:7" ht="15" customHeight="1" x14ac:dyDescent="0.3">
      <c r="A27" s="33" t="s">
        <v>127</v>
      </c>
      <c r="B27" s="227">
        <v>0</v>
      </c>
      <c r="C27" s="227">
        <v>0</v>
      </c>
      <c r="D27" s="227">
        <v>0</v>
      </c>
      <c r="E27" s="227">
        <v>0</v>
      </c>
      <c r="F27" s="227">
        <v>0</v>
      </c>
      <c r="G27" s="227">
        <v>0</v>
      </c>
    </row>
    <row r="28" spans="1:7" ht="15" customHeight="1" x14ac:dyDescent="0.3">
      <c r="A28" s="33" t="s">
        <v>128</v>
      </c>
      <c r="B28" s="227">
        <v>0</v>
      </c>
      <c r="C28" s="227">
        <v>0</v>
      </c>
      <c r="D28" s="227">
        <v>0</v>
      </c>
      <c r="E28" s="227">
        <v>0</v>
      </c>
      <c r="F28" s="227">
        <v>0</v>
      </c>
      <c r="G28" s="227">
        <v>0</v>
      </c>
    </row>
    <row r="29" spans="1:7" ht="15" customHeight="1" x14ac:dyDescent="0.3">
      <c r="A29" s="33" t="s">
        <v>129</v>
      </c>
      <c r="B29" s="227">
        <v>0</v>
      </c>
      <c r="C29" s="227">
        <v>0</v>
      </c>
      <c r="D29" s="227">
        <v>0</v>
      </c>
      <c r="E29" s="227">
        <v>0</v>
      </c>
      <c r="F29" s="227">
        <v>0</v>
      </c>
      <c r="G29" s="227">
        <v>0</v>
      </c>
    </row>
    <row r="30" spans="1:7" ht="15" customHeight="1" x14ac:dyDescent="0.3">
      <c r="A30" s="33" t="s">
        <v>130</v>
      </c>
      <c r="B30" s="227">
        <v>0</v>
      </c>
      <c r="C30" s="227">
        <v>0</v>
      </c>
      <c r="D30" s="227">
        <v>0</v>
      </c>
      <c r="E30" s="227">
        <v>0</v>
      </c>
      <c r="F30" s="227">
        <v>0</v>
      </c>
      <c r="G30" s="227">
        <v>0</v>
      </c>
    </row>
    <row r="31" spans="1:7" ht="15" customHeight="1" x14ac:dyDescent="0.3">
      <c r="A31" s="33" t="s">
        <v>131</v>
      </c>
      <c r="B31" s="227">
        <v>0</v>
      </c>
      <c r="C31" s="227">
        <v>0</v>
      </c>
      <c r="D31" s="227">
        <v>0</v>
      </c>
      <c r="E31" s="227">
        <v>0</v>
      </c>
      <c r="F31" s="227">
        <v>0</v>
      </c>
      <c r="G31" s="227">
        <v>0</v>
      </c>
    </row>
    <row r="32" spans="1:7" ht="15" customHeight="1" x14ac:dyDescent="0.3">
      <c r="A32" s="33" t="s">
        <v>146</v>
      </c>
      <c r="B32" s="227">
        <v>0</v>
      </c>
      <c r="C32" s="227">
        <v>0</v>
      </c>
      <c r="D32" s="227">
        <v>0</v>
      </c>
      <c r="E32" s="227">
        <v>0</v>
      </c>
      <c r="F32" s="227">
        <v>0</v>
      </c>
      <c r="G32" s="227">
        <v>0</v>
      </c>
    </row>
    <row r="33" spans="1:7" ht="15" customHeight="1" x14ac:dyDescent="0.3">
      <c r="A33" s="33" t="s">
        <v>133</v>
      </c>
      <c r="B33" s="227">
        <v>0</v>
      </c>
      <c r="C33" s="227">
        <v>0</v>
      </c>
      <c r="D33" s="227">
        <v>0</v>
      </c>
      <c r="E33" s="227">
        <v>0</v>
      </c>
      <c r="F33" s="227">
        <v>0</v>
      </c>
      <c r="G33" s="227">
        <v>0</v>
      </c>
    </row>
    <row r="34" spans="1:7" ht="15" customHeight="1" x14ac:dyDescent="0.3">
      <c r="A34" s="33" t="s">
        <v>134</v>
      </c>
      <c r="B34" s="227">
        <v>0</v>
      </c>
      <c r="C34" s="227">
        <v>0</v>
      </c>
      <c r="D34" s="227">
        <v>0</v>
      </c>
      <c r="E34" s="227">
        <v>0</v>
      </c>
      <c r="F34" s="227">
        <v>0</v>
      </c>
      <c r="G34" s="227">
        <v>0</v>
      </c>
    </row>
    <row r="35" spans="1:7" ht="15" customHeight="1" x14ac:dyDescent="0.3">
      <c r="A35" s="33" t="s">
        <v>135</v>
      </c>
      <c r="B35" s="227">
        <v>0</v>
      </c>
      <c r="C35" s="227">
        <v>0</v>
      </c>
      <c r="D35" s="227">
        <v>0</v>
      </c>
      <c r="E35" s="227">
        <v>0</v>
      </c>
      <c r="F35" s="227">
        <v>0</v>
      </c>
      <c r="G35" s="227">
        <v>0</v>
      </c>
    </row>
    <row r="36" spans="1:7" ht="15" customHeight="1" x14ac:dyDescent="0.3">
      <c r="A36" s="33" t="s">
        <v>136</v>
      </c>
      <c r="B36" s="227">
        <v>0</v>
      </c>
      <c r="C36" s="227">
        <v>0</v>
      </c>
      <c r="D36" s="227">
        <v>0</v>
      </c>
      <c r="E36" s="227">
        <v>0</v>
      </c>
      <c r="F36" s="227">
        <v>0</v>
      </c>
      <c r="G36" s="227">
        <v>0</v>
      </c>
    </row>
    <row r="37" spans="1:7" ht="15" customHeight="1" x14ac:dyDescent="0.3">
      <c r="A37" s="33" t="s">
        <v>284</v>
      </c>
      <c r="B37" s="227">
        <v>0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</row>
    <row r="38" spans="1:7" ht="15" customHeight="1" x14ac:dyDescent="0.3">
      <c r="A38" s="33" t="s">
        <v>285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</row>
    <row r="39" spans="1:7" ht="9.75" customHeight="1" x14ac:dyDescent="0.35">
      <c r="A39" s="147"/>
      <c r="B39" s="35"/>
      <c r="C39" s="35"/>
      <c r="D39" s="35"/>
      <c r="E39" s="35"/>
      <c r="F39" s="85"/>
      <c r="G39" s="453"/>
    </row>
    <row r="40" spans="1:7" ht="14.25" customHeight="1" x14ac:dyDescent="0.3">
      <c r="A40" s="225" t="s">
        <v>276</v>
      </c>
      <c r="B40" s="226">
        <f t="shared" ref="B40:G40" si="3">SUM(B41:B54)</f>
        <v>0</v>
      </c>
      <c r="C40" s="226">
        <f t="shared" si="3"/>
        <v>0</v>
      </c>
      <c r="D40" s="226">
        <f t="shared" si="3"/>
        <v>0</v>
      </c>
      <c r="E40" s="226">
        <f t="shared" si="3"/>
        <v>0</v>
      </c>
      <c r="F40" s="226">
        <f t="shared" si="3"/>
        <v>0</v>
      </c>
      <c r="G40" s="226">
        <f t="shared" si="3"/>
        <v>0</v>
      </c>
    </row>
    <row r="41" spans="1:7" ht="15" customHeight="1" x14ac:dyDescent="0.3">
      <c r="A41" s="33" t="s">
        <v>283</v>
      </c>
      <c r="B41" s="227">
        <v>0</v>
      </c>
      <c r="C41" s="227">
        <v>0</v>
      </c>
      <c r="D41" s="227">
        <v>0</v>
      </c>
      <c r="E41" s="227">
        <v>0</v>
      </c>
      <c r="F41" s="227">
        <v>0</v>
      </c>
      <c r="G41" s="227">
        <v>0</v>
      </c>
    </row>
    <row r="42" spans="1:7" ht="15" customHeight="1" x14ac:dyDescent="0.3">
      <c r="A42" s="33" t="s">
        <v>126</v>
      </c>
      <c r="B42" s="227">
        <v>0</v>
      </c>
      <c r="C42" s="227">
        <v>0</v>
      </c>
      <c r="D42" s="227">
        <v>0</v>
      </c>
      <c r="E42" s="227">
        <v>0</v>
      </c>
      <c r="F42" s="227">
        <v>0</v>
      </c>
      <c r="G42" s="227">
        <v>0</v>
      </c>
    </row>
    <row r="43" spans="1:7" ht="15" customHeight="1" x14ac:dyDescent="0.3">
      <c r="A43" s="33" t="s">
        <v>127</v>
      </c>
      <c r="B43" s="227">
        <v>0</v>
      </c>
      <c r="C43" s="227">
        <v>0</v>
      </c>
      <c r="D43" s="227">
        <v>0</v>
      </c>
      <c r="E43" s="227">
        <v>0</v>
      </c>
      <c r="F43" s="227">
        <v>0</v>
      </c>
      <c r="G43" s="227">
        <v>0</v>
      </c>
    </row>
    <row r="44" spans="1:7" ht="15" customHeight="1" x14ac:dyDescent="0.3">
      <c r="A44" s="33" t="s">
        <v>128</v>
      </c>
      <c r="B44" s="227">
        <v>0</v>
      </c>
      <c r="C44" s="227">
        <v>0</v>
      </c>
      <c r="D44" s="227">
        <v>0</v>
      </c>
      <c r="E44" s="227">
        <v>0</v>
      </c>
      <c r="F44" s="227">
        <v>0</v>
      </c>
      <c r="G44" s="227">
        <v>0</v>
      </c>
    </row>
    <row r="45" spans="1:7" ht="15" customHeight="1" x14ac:dyDescent="0.3">
      <c r="A45" s="33" t="s">
        <v>129</v>
      </c>
      <c r="B45" s="227">
        <v>0</v>
      </c>
      <c r="C45" s="227">
        <v>0</v>
      </c>
      <c r="D45" s="227">
        <v>0</v>
      </c>
      <c r="E45" s="227">
        <v>0</v>
      </c>
      <c r="F45" s="227">
        <v>0</v>
      </c>
      <c r="G45" s="227">
        <v>0</v>
      </c>
    </row>
    <row r="46" spans="1:7" ht="15" customHeight="1" x14ac:dyDescent="0.3">
      <c r="A46" s="33" t="s">
        <v>130</v>
      </c>
      <c r="B46" s="227">
        <v>0</v>
      </c>
      <c r="C46" s="227">
        <v>0</v>
      </c>
      <c r="D46" s="227">
        <v>0</v>
      </c>
      <c r="E46" s="227">
        <v>0</v>
      </c>
      <c r="F46" s="227">
        <v>0</v>
      </c>
      <c r="G46" s="227">
        <v>0</v>
      </c>
    </row>
    <row r="47" spans="1:7" ht="15" customHeight="1" x14ac:dyDescent="0.3">
      <c r="A47" s="33" t="s">
        <v>131</v>
      </c>
      <c r="B47" s="227">
        <v>0</v>
      </c>
      <c r="C47" s="227">
        <v>0</v>
      </c>
      <c r="D47" s="227">
        <v>0</v>
      </c>
      <c r="E47" s="227">
        <v>0</v>
      </c>
      <c r="F47" s="227">
        <v>0</v>
      </c>
      <c r="G47" s="227">
        <v>0</v>
      </c>
    </row>
    <row r="48" spans="1:7" ht="15" customHeight="1" x14ac:dyDescent="0.3">
      <c r="A48" s="33" t="s">
        <v>146</v>
      </c>
      <c r="B48" s="227">
        <v>0</v>
      </c>
      <c r="C48" s="227">
        <v>0</v>
      </c>
      <c r="D48" s="227">
        <v>0</v>
      </c>
      <c r="E48" s="227">
        <v>0</v>
      </c>
      <c r="F48" s="227">
        <v>0</v>
      </c>
      <c r="G48" s="227">
        <v>0</v>
      </c>
    </row>
    <row r="49" spans="1:7" ht="15" customHeight="1" x14ac:dyDescent="0.3">
      <c r="A49" s="33" t="s">
        <v>133</v>
      </c>
      <c r="B49" s="227">
        <v>0</v>
      </c>
      <c r="C49" s="227">
        <v>0</v>
      </c>
      <c r="D49" s="227">
        <v>0</v>
      </c>
      <c r="E49" s="227">
        <v>0</v>
      </c>
      <c r="F49" s="227">
        <v>0</v>
      </c>
      <c r="G49" s="227">
        <v>0</v>
      </c>
    </row>
    <row r="50" spans="1:7" ht="15" customHeight="1" x14ac:dyDescent="0.3">
      <c r="A50" s="33" t="s">
        <v>134</v>
      </c>
      <c r="B50" s="227">
        <v>0</v>
      </c>
      <c r="C50" s="227">
        <v>0</v>
      </c>
      <c r="D50" s="227">
        <v>0</v>
      </c>
      <c r="E50" s="227">
        <v>0</v>
      </c>
      <c r="F50" s="227">
        <v>0</v>
      </c>
      <c r="G50" s="227">
        <v>0</v>
      </c>
    </row>
    <row r="51" spans="1:7" ht="15" customHeight="1" x14ac:dyDescent="0.3">
      <c r="A51" s="33" t="s">
        <v>135</v>
      </c>
      <c r="B51" s="227">
        <v>0</v>
      </c>
      <c r="C51" s="227">
        <v>0</v>
      </c>
      <c r="D51" s="227">
        <v>0</v>
      </c>
      <c r="E51" s="227">
        <v>0</v>
      </c>
      <c r="F51" s="227">
        <v>0</v>
      </c>
      <c r="G51" s="227">
        <v>0</v>
      </c>
    </row>
    <row r="52" spans="1:7" ht="15" customHeight="1" x14ac:dyDescent="0.3">
      <c r="A52" s="33" t="s">
        <v>136</v>
      </c>
      <c r="B52" s="227">
        <v>0</v>
      </c>
      <c r="C52" s="227">
        <v>0</v>
      </c>
      <c r="D52" s="227">
        <v>0</v>
      </c>
      <c r="E52" s="227">
        <v>0</v>
      </c>
      <c r="F52" s="227">
        <v>0</v>
      </c>
      <c r="G52" s="227">
        <v>0</v>
      </c>
    </row>
    <row r="53" spans="1:7" ht="15" customHeight="1" x14ac:dyDescent="0.3">
      <c r="A53" s="33" t="s">
        <v>284</v>
      </c>
      <c r="B53" s="227">
        <v>0</v>
      </c>
      <c r="C53" s="227">
        <v>0</v>
      </c>
      <c r="D53" s="227">
        <v>0</v>
      </c>
      <c r="E53" s="227">
        <v>0</v>
      </c>
      <c r="F53" s="227">
        <v>0</v>
      </c>
      <c r="G53" s="227">
        <v>0</v>
      </c>
    </row>
    <row r="54" spans="1:7" ht="15" customHeight="1" x14ac:dyDescent="0.3">
      <c r="A54" s="33" t="s">
        <v>285</v>
      </c>
      <c r="B54" s="227">
        <v>0</v>
      </c>
      <c r="C54" s="227">
        <v>0</v>
      </c>
      <c r="D54" s="227">
        <v>0</v>
      </c>
      <c r="E54" s="227">
        <v>0</v>
      </c>
      <c r="F54" s="227">
        <v>0</v>
      </c>
      <c r="G54" s="227">
        <v>0</v>
      </c>
    </row>
    <row r="55" spans="1:7" ht="3.75" customHeight="1" x14ac:dyDescent="0.35">
      <c r="F55" s="323"/>
      <c r="G55" s="457"/>
    </row>
    <row r="56" spans="1:7" ht="3.75" customHeight="1" x14ac:dyDescent="0.35">
      <c r="A56" s="243"/>
      <c r="B56" s="244"/>
      <c r="C56" s="244"/>
      <c r="D56" s="244"/>
      <c r="E56" s="244"/>
      <c r="F56" s="326"/>
      <c r="G56" s="458"/>
    </row>
    <row r="57" spans="1:7" ht="14.25" customHeight="1" x14ac:dyDescent="0.3">
      <c r="A57" s="225" t="s">
        <v>34</v>
      </c>
      <c r="B57" s="226">
        <f t="shared" ref="B57:F57" si="4">SUM(B58:B71)</f>
        <v>8</v>
      </c>
      <c r="C57" s="226">
        <f t="shared" si="4"/>
        <v>24</v>
      </c>
      <c r="D57" s="226">
        <f t="shared" si="4"/>
        <v>20</v>
      </c>
      <c r="E57" s="226">
        <f t="shared" si="4"/>
        <v>7</v>
      </c>
      <c r="F57" s="324">
        <f t="shared" si="4"/>
        <v>12</v>
      </c>
      <c r="G57" s="226">
        <f t="shared" ref="G57:G71" si="5">SUM(G40,G24,G8)</f>
        <v>21</v>
      </c>
    </row>
    <row r="58" spans="1:7" ht="15" customHeight="1" x14ac:dyDescent="0.3">
      <c r="A58" s="33" t="s">
        <v>283</v>
      </c>
      <c r="B58" s="227">
        <f t="shared" ref="B58:F58" si="6">SUM(B41,B25,B9)</f>
        <v>0</v>
      </c>
      <c r="C58" s="227">
        <f t="shared" si="6"/>
        <v>0</v>
      </c>
      <c r="D58" s="227">
        <f t="shared" si="6"/>
        <v>0</v>
      </c>
      <c r="E58" s="227">
        <f t="shared" si="6"/>
        <v>0</v>
      </c>
      <c r="F58" s="227">
        <f t="shared" si="6"/>
        <v>0</v>
      </c>
      <c r="G58" s="227">
        <f t="shared" si="5"/>
        <v>1</v>
      </c>
    </row>
    <row r="59" spans="1:7" ht="15" customHeight="1" x14ac:dyDescent="0.3">
      <c r="A59" s="33" t="s">
        <v>126</v>
      </c>
      <c r="B59" s="227">
        <f t="shared" ref="B59:D59" si="7">SUM(B42,B26,B10)</f>
        <v>0</v>
      </c>
      <c r="C59" s="227">
        <f t="shared" si="7"/>
        <v>1</v>
      </c>
      <c r="D59" s="227">
        <f t="shared" si="7"/>
        <v>0</v>
      </c>
      <c r="E59" s="227">
        <f t="shared" ref="E59" si="8">SUM(E42,E26,E10)</f>
        <v>0</v>
      </c>
      <c r="F59" s="83">
        <f t="shared" ref="F59" si="9">SUM(F42,F26,F10)</f>
        <v>1</v>
      </c>
      <c r="G59" s="227">
        <f t="shared" si="5"/>
        <v>1</v>
      </c>
    </row>
    <row r="60" spans="1:7" ht="15" customHeight="1" x14ac:dyDescent="0.3">
      <c r="A60" s="33" t="s">
        <v>127</v>
      </c>
      <c r="B60" s="227">
        <f t="shared" ref="B60:D60" si="10">SUM(B43,B27,B11)</f>
        <v>4</v>
      </c>
      <c r="C60" s="227">
        <f t="shared" si="10"/>
        <v>7</v>
      </c>
      <c r="D60" s="227">
        <f t="shared" si="10"/>
        <v>7</v>
      </c>
      <c r="E60" s="227">
        <f t="shared" ref="E60" si="11">SUM(E43,E27,E11)</f>
        <v>0</v>
      </c>
      <c r="F60" s="83">
        <f t="shared" ref="F60" si="12">SUM(F43,F27,F11)</f>
        <v>3</v>
      </c>
      <c r="G60" s="227">
        <f t="shared" si="5"/>
        <v>4</v>
      </c>
    </row>
    <row r="61" spans="1:7" ht="15" customHeight="1" x14ac:dyDescent="0.3">
      <c r="A61" s="33" t="s">
        <v>128</v>
      </c>
      <c r="B61" s="227">
        <f t="shared" ref="B61:D61" si="13">SUM(B44,B28,B12)</f>
        <v>1</v>
      </c>
      <c r="C61" s="227">
        <f t="shared" si="13"/>
        <v>10</v>
      </c>
      <c r="D61" s="227">
        <f t="shared" si="13"/>
        <v>5</v>
      </c>
      <c r="E61" s="227">
        <f t="shared" ref="E61" si="14">SUM(E44,E28,E12)</f>
        <v>0</v>
      </c>
      <c r="F61" s="83">
        <f t="shared" ref="F61" si="15">SUM(F44,F28,F12)</f>
        <v>4</v>
      </c>
      <c r="G61" s="227">
        <f t="shared" si="5"/>
        <v>7</v>
      </c>
    </row>
    <row r="62" spans="1:7" ht="15" customHeight="1" x14ac:dyDescent="0.3">
      <c r="A62" s="33" t="s">
        <v>129</v>
      </c>
      <c r="B62" s="227">
        <f t="shared" ref="B62:D62" si="16">SUM(B45,B29,B13)</f>
        <v>1</v>
      </c>
      <c r="C62" s="227">
        <f t="shared" si="16"/>
        <v>4</v>
      </c>
      <c r="D62" s="227">
        <f t="shared" si="16"/>
        <v>5</v>
      </c>
      <c r="E62" s="227">
        <f t="shared" ref="E62" si="17">SUM(E45,E29,E13)</f>
        <v>0</v>
      </c>
      <c r="F62" s="83">
        <f t="shared" ref="F62" si="18">SUM(F45,F29,F13)</f>
        <v>2</v>
      </c>
      <c r="G62" s="227">
        <f t="shared" si="5"/>
        <v>5</v>
      </c>
    </row>
    <row r="63" spans="1:7" ht="15" customHeight="1" x14ac:dyDescent="0.3">
      <c r="A63" s="33" t="s">
        <v>130</v>
      </c>
      <c r="B63" s="227">
        <f t="shared" ref="B63:D63" si="19">SUM(B46,B30,B14)</f>
        <v>2</v>
      </c>
      <c r="C63" s="227">
        <f t="shared" si="19"/>
        <v>2</v>
      </c>
      <c r="D63" s="227">
        <f t="shared" si="19"/>
        <v>2</v>
      </c>
      <c r="E63" s="227">
        <f t="shared" ref="E63" si="20">SUM(E46,E30,E14)</f>
        <v>0</v>
      </c>
      <c r="F63" s="83">
        <f t="shared" ref="F63" si="21">SUM(F46,F30,F14)</f>
        <v>2</v>
      </c>
      <c r="G63" s="227">
        <f t="shared" si="5"/>
        <v>2</v>
      </c>
    </row>
    <row r="64" spans="1:7" ht="15" customHeight="1" x14ac:dyDescent="0.3">
      <c r="A64" s="33" t="s">
        <v>131</v>
      </c>
      <c r="B64" s="227">
        <f t="shared" ref="B64:F64" si="22">SUM(B47,B31,B15)</f>
        <v>0</v>
      </c>
      <c r="C64" s="227">
        <f t="shared" si="22"/>
        <v>0</v>
      </c>
      <c r="D64" s="227">
        <f t="shared" si="22"/>
        <v>0</v>
      </c>
      <c r="E64" s="227">
        <f t="shared" si="22"/>
        <v>2</v>
      </c>
      <c r="F64" s="227">
        <f t="shared" si="22"/>
        <v>0</v>
      </c>
      <c r="G64" s="227">
        <f t="shared" si="5"/>
        <v>0</v>
      </c>
    </row>
    <row r="65" spans="1:7" ht="15" customHeight="1" x14ac:dyDescent="0.3">
      <c r="A65" s="33" t="s">
        <v>146</v>
      </c>
      <c r="B65" s="227">
        <f t="shared" ref="B65:F65" si="23">SUM(B48,B32,B16)</f>
        <v>0</v>
      </c>
      <c r="C65" s="227">
        <f t="shared" si="23"/>
        <v>0</v>
      </c>
      <c r="D65" s="227">
        <f t="shared" si="23"/>
        <v>0</v>
      </c>
      <c r="E65" s="227">
        <f t="shared" si="23"/>
        <v>1</v>
      </c>
      <c r="F65" s="227">
        <f t="shared" si="23"/>
        <v>0</v>
      </c>
      <c r="G65" s="227">
        <f t="shared" si="5"/>
        <v>0</v>
      </c>
    </row>
    <row r="66" spans="1:7" ht="15" customHeight="1" x14ac:dyDescent="0.3">
      <c r="A66" s="33" t="s">
        <v>133</v>
      </c>
      <c r="B66" s="227">
        <f t="shared" ref="B66:F66" si="24">SUM(B49,B33,B17)</f>
        <v>0</v>
      </c>
      <c r="C66" s="227">
        <f t="shared" si="24"/>
        <v>0</v>
      </c>
      <c r="D66" s="227">
        <f t="shared" si="24"/>
        <v>0</v>
      </c>
      <c r="E66" s="227">
        <f t="shared" si="24"/>
        <v>0</v>
      </c>
      <c r="F66" s="227">
        <f t="shared" si="24"/>
        <v>0</v>
      </c>
      <c r="G66" s="227">
        <f t="shared" si="5"/>
        <v>1</v>
      </c>
    </row>
    <row r="67" spans="1:7" ht="15" customHeight="1" x14ac:dyDescent="0.3">
      <c r="A67" s="33" t="s">
        <v>134</v>
      </c>
      <c r="B67" s="227">
        <f t="shared" ref="B67:F67" si="25">SUM(B50,B34,B18)</f>
        <v>0</v>
      </c>
      <c r="C67" s="227">
        <f t="shared" si="25"/>
        <v>0</v>
      </c>
      <c r="D67" s="227">
        <f t="shared" si="25"/>
        <v>1</v>
      </c>
      <c r="E67" s="227">
        <f t="shared" si="25"/>
        <v>2</v>
      </c>
      <c r="F67" s="227">
        <f t="shared" si="25"/>
        <v>0</v>
      </c>
      <c r="G67" s="227">
        <f t="shared" si="5"/>
        <v>0</v>
      </c>
    </row>
    <row r="68" spans="1:7" ht="15" customHeight="1" x14ac:dyDescent="0.3">
      <c r="A68" s="33" t="s">
        <v>135</v>
      </c>
      <c r="B68" s="227">
        <f t="shared" ref="B68:F68" si="26">SUM(B51,B35,B19)</f>
        <v>0</v>
      </c>
      <c r="C68" s="227">
        <f t="shared" si="26"/>
        <v>0</v>
      </c>
      <c r="D68" s="227">
        <f t="shared" si="26"/>
        <v>0</v>
      </c>
      <c r="E68" s="227">
        <f t="shared" si="26"/>
        <v>1</v>
      </c>
      <c r="F68" s="227">
        <f t="shared" si="26"/>
        <v>0</v>
      </c>
      <c r="G68" s="227">
        <f t="shared" si="5"/>
        <v>0</v>
      </c>
    </row>
    <row r="69" spans="1:7" ht="15" customHeight="1" x14ac:dyDescent="0.3">
      <c r="A69" s="33" t="s">
        <v>136</v>
      </c>
      <c r="B69" s="227">
        <f t="shared" ref="B69:F69" si="27">SUM(B52,B36,B20)</f>
        <v>0</v>
      </c>
      <c r="C69" s="227">
        <f t="shared" si="27"/>
        <v>0</v>
      </c>
      <c r="D69" s="227">
        <f t="shared" si="27"/>
        <v>0</v>
      </c>
      <c r="E69" s="227">
        <f t="shared" si="27"/>
        <v>0</v>
      </c>
      <c r="F69" s="227">
        <f t="shared" si="27"/>
        <v>0</v>
      </c>
      <c r="G69" s="227">
        <f t="shared" si="5"/>
        <v>0</v>
      </c>
    </row>
    <row r="70" spans="1:7" ht="15" customHeight="1" x14ac:dyDescent="0.3">
      <c r="A70" s="33" t="s">
        <v>284</v>
      </c>
      <c r="B70" s="227">
        <f t="shared" ref="B70:F70" si="28">SUM(B53,B37,B21)</f>
        <v>0</v>
      </c>
      <c r="C70" s="227">
        <f t="shared" si="28"/>
        <v>0</v>
      </c>
      <c r="D70" s="227">
        <f t="shared" si="28"/>
        <v>0</v>
      </c>
      <c r="E70" s="227">
        <f t="shared" si="28"/>
        <v>0</v>
      </c>
      <c r="F70" s="227">
        <f t="shared" si="28"/>
        <v>0</v>
      </c>
      <c r="G70" s="227">
        <f t="shared" si="5"/>
        <v>0</v>
      </c>
    </row>
    <row r="71" spans="1:7" ht="15" customHeight="1" x14ac:dyDescent="0.3">
      <c r="A71" s="33" t="s">
        <v>285</v>
      </c>
      <c r="B71" s="227">
        <f>SUM(A54,A38,A22)</f>
        <v>0</v>
      </c>
      <c r="C71" s="227">
        <f>SUM(B54,B38,B22)</f>
        <v>0</v>
      </c>
      <c r="D71" s="227">
        <f>SUM(C54,C38,C22)</f>
        <v>0</v>
      </c>
      <c r="E71" s="227">
        <f t="shared" ref="E71:F71" si="29">SUM(E54,E38,E22)</f>
        <v>1</v>
      </c>
      <c r="F71" s="227">
        <f t="shared" si="29"/>
        <v>0</v>
      </c>
      <c r="G71" s="227">
        <f t="shared" si="5"/>
        <v>0</v>
      </c>
    </row>
    <row r="72" spans="1:7" ht="3.75" customHeight="1" x14ac:dyDescent="0.35">
      <c r="A72" s="115"/>
      <c r="B72" s="245"/>
      <c r="C72" s="245"/>
      <c r="D72" s="245"/>
      <c r="E72" s="245"/>
      <c r="F72" s="245"/>
      <c r="G72" s="323"/>
    </row>
    <row r="73" spans="1:7" ht="10.5" customHeight="1" x14ac:dyDescent="0.35"/>
    <row r="74" spans="1:7" ht="15.75" customHeight="1" x14ac:dyDescent="0.3">
      <c r="F74" s="234"/>
      <c r="G74" s="83" t="s">
        <v>277</v>
      </c>
    </row>
    <row r="75" spans="1:7" ht="15.75" customHeight="1" x14ac:dyDescent="0.3">
      <c r="F75" s="235"/>
      <c r="G75" s="83" t="s">
        <v>278</v>
      </c>
    </row>
    <row r="76" spans="1:7" ht="21" customHeight="1" x14ac:dyDescent="0.35"/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67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7" tint="0.79998168889431442"/>
  </sheetPr>
  <dimension ref="A1:G67"/>
  <sheetViews>
    <sheetView view="pageBreakPreview" zoomScale="90" zoomScaleSheetLayoutView="90" workbookViewId="0"/>
  </sheetViews>
  <sheetFormatPr defaultColWidth="9.109375" defaultRowHeight="17.399999999999999" x14ac:dyDescent="0.35"/>
  <cols>
    <col min="1" max="1" width="43.33203125" style="91" customWidth="1"/>
    <col min="2" max="6" width="12.33203125" style="100" customWidth="1"/>
    <col min="7" max="7" width="12.33203125" style="85" customWidth="1"/>
    <col min="8" max="256" width="9.109375" style="91"/>
    <col min="257" max="257" width="43.33203125" style="91" customWidth="1"/>
    <col min="258" max="263" width="12.33203125" style="91" customWidth="1"/>
    <col min="264" max="512" width="9.109375" style="91"/>
    <col min="513" max="513" width="43.33203125" style="91" customWidth="1"/>
    <col min="514" max="519" width="12.33203125" style="91" customWidth="1"/>
    <col min="520" max="768" width="9.109375" style="91"/>
    <col min="769" max="769" width="43.33203125" style="91" customWidth="1"/>
    <col min="770" max="775" width="12.33203125" style="91" customWidth="1"/>
    <col min="776" max="1024" width="9.109375" style="91"/>
    <col min="1025" max="1025" width="43.33203125" style="91" customWidth="1"/>
    <col min="1026" max="1031" width="12.33203125" style="91" customWidth="1"/>
    <col min="1032" max="1280" width="9.109375" style="91"/>
    <col min="1281" max="1281" width="43.33203125" style="91" customWidth="1"/>
    <col min="1282" max="1287" width="12.33203125" style="91" customWidth="1"/>
    <col min="1288" max="1536" width="9.109375" style="91"/>
    <col min="1537" max="1537" width="43.33203125" style="91" customWidth="1"/>
    <col min="1538" max="1543" width="12.33203125" style="91" customWidth="1"/>
    <col min="1544" max="1792" width="9.109375" style="91"/>
    <col min="1793" max="1793" width="43.33203125" style="91" customWidth="1"/>
    <col min="1794" max="1799" width="12.33203125" style="91" customWidth="1"/>
    <col min="1800" max="2048" width="9.109375" style="91"/>
    <col min="2049" max="2049" width="43.33203125" style="91" customWidth="1"/>
    <col min="2050" max="2055" width="12.33203125" style="91" customWidth="1"/>
    <col min="2056" max="2304" width="9.109375" style="91"/>
    <col min="2305" max="2305" width="43.33203125" style="91" customWidth="1"/>
    <col min="2306" max="2311" width="12.33203125" style="91" customWidth="1"/>
    <col min="2312" max="2560" width="9.109375" style="91"/>
    <col min="2561" max="2561" width="43.33203125" style="91" customWidth="1"/>
    <col min="2562" max="2567" width="12.33203125" style="91" customWidth="1"/>
    <col min="2568" max="2816" width="9.109375" style="91"/>
    <col min="2817" max="2817" width="43.33203125" style="91" customWidth="1"/>
    <col min="2818" max="2823" width="12.33203125" style="91" customWidth="1"/>
    <col min="2824" max="3072" width="9.109375" style="91"/>
    <col min="3073" max="3073" width="43.33203125" style="91" customWidth="1"/>
    <col min="3074" max="3079" width="12.33203125" style="91" customWidth="1"/>
    <col min="3080" max="3328" width="9.109375" style="91"/>
    <col min="3329" max="3329" width="43.33203125" style="91" customWidth="1"/>
    <col min="3330" max="3335" width="12.33203125" style="91" customWidth="1"/>
    <col min="3336" max="3584" width="9.109375" style="91"/>
    <col min="3585" max="3585" width="43.33203125" style="91" customWidth="1"/>
    <col min="3586" max="3591" width="12.33203125" style="91" customWidth="1"/>
    <col min="3592" max="3840" width="9.109375" style="91"/>
    <col min="3841" max="3841" width="43.33203125" style="91" customWidth="1"/>
    <col min="3842" max="3847" width="12.33203125" style="91" customWidth="1"/>
    <col min="3848" max="4096" width="9.109375" style="91"/>
    <col min="4097" max="4097" width="43.33203125" style="91" customWidth="1"/>
    <col min="4098" max="4103" width="12.33203125" style="91" customWidth="1"/>
    <col min="4104" max="4352" width="9.109375" style="91"/>
    <col min="4353" max="4353" width="43.33203125" style="91" customWidth="1"/>
    <col min="4354" max="4359" width="12.33203125" style="91" customWidth="1"/>
    <col min="4360" max="4608" width="9.109375" style="91"/>
    <col min="4609" max="4609" width="43.33203125" style="91" customWidth="1"/>
    <col min="4610" max="4615" width="12.33203125" style="91" customWidth="1"/>
    <col min="4616" max="4864" width="9.109375" style="91"/>
    <col min="4865" max="4865" width="43.33203125" style="91" customWidth="1"/>
    <col min="4866" max="4871" width="12.33203125" style="91" customWidth="1"/>
    <col min="4872" max="5120" width="9.109375" style="91"/>
    <col min="5121" max="5121" width="43.33203125" style="91" customWidth="1"/>
    <col min="5122" max="5127" width="12.33203125" style="91" customWidth="1"/>
    <col min="5128" max="5376" width="9.109375" style="91"/>
    <col min="5377" max="5377" width="43.33203125" style="91" customWidth="1"/>
    <col min="5378" max="5383" width="12.33203125" style="91" customWidth="1"/>
    <col min="5384" max="5632" width="9.109375" style="91"/>
    <col min="5633" max="5633" width="43.33203125" style="91" customWidth="1"/>
    <col min="5634" max="5639" width="12.33203125" style="91" customWidth="1"/>
    <col min="5640" max="5888" width="9.109375" style="91"/>
    <col min="5889" max="5889" width="43.33203125" style="91" customWidth="1"/>
    <col min="5890" max="5895" width="12.33203125" style="91" customWidth="1"/>
    <col min="5896" max="6144" width="9.109375" style="91"/>
    <col min="6145" max="6145" width="43.33203125" style="91" customWidth="1"/>
    <col min="6146" max="6151" width="12.33203125" style="91" customWidth="1"/>
    <col min="6152" max="6400" width="9.109375" style="91"/>
    <col min="6401" max="6401" width="43.33203125" style="91" customWidth="1"/>
    <col min="6402" max="6407" width="12.33203125" style="91" customWidth="1"/>
    <col min="6408" max="6656" width="9.109375" style="91"/>
    <col min="6657" max="6657" width="43.33203125" style="91" customWidth="1"/>
    <col min="6658" max="6663" width="12.33203125" style="91" customWidth="1"/>
    <col min="6664" max="6912" width="9.109375" style="91"/>
    <col min="6913" max="6913" width="43.33203125" style="91" customWidth="1"/>
    <col min="6914" max="6919" width="12.33203125" style="91" customWidth="1"/>
    <col min="6920" max="7168" width="9.109375" style="91"/>
    <col min="7169" max="7169" width="43.33203125" style="91" customWidth="1"/>
    <col min="7170" max="7175" width="12.33203125" style="91" customWidth="1"/>
    <col min="7176" max="7424" width="9.109375" style="91"/>
    <col min="7425" max="7425" width="43.33203125" style="91" customWidth="1"/>
    <col min="7426" max="7431" width="12.33203125" style="91" customWidth="1"/>
    <col min="7432" max="7680" width="9.109375" style="91"/>
    <col min="7681" max="7681" width="43.33203125" style="91" customWidth="1"/>
    <col min="7682" max="7687" width="12.33203125" style="91" customWidth="1"/>
    <col min="7688" max="7936" width="9.109375" style="91"/>
    <col min="7937" max="7937" width="43.33203125" style="91" customWidth="1"/>
    <col min="7938" max="7943" width="12.33203125" style="91" customWidth="1"/>
    <col min="7944" max="8192" width="9.109375" style="91"/>
    <col min="8193" max="8193" width="43.33203125" style="91" customWidth="1"/>
    <col min="8194" max="8199" width="12.33203125" style="91" customWidth="1"/>
    <col min="8200" max="8448" width="9.109375" style="91"/>
    <col min="8449" max="8449" width="43.33203125" style="91" customWidth="1"/>
    <col min="8450" max="8455" width="12.33203125" style="91" customWidth="1"/>
    <col min="8456" max="8704" width="9.109375" style="91"/>
    <col min="8705" max="8705" width="43.33203125" style="91" customWidth="1"/>
    <col min="8706" max="8711" width="12.33203125" style="91" customWidth="1"/>
    <col min="8712" max="8960" width="9.109375" style="91"/>
    <col min="8961" max="8961" width="43.33203125" style="91" customWidth="1"/>
    <col min="8962" max="8967" width="12.33203125" style="91" customWidth="1"/>
    <col min="8968" max="9216" width="9.109375" style="91"/>
    <col min="9217" max="9217" width="43.33203125" style="91" customWidth="1"/>
    <col min="9218" max="9223" width="12.33203125" style="91" customWidth="1"/>
    <col min="9224" max="9472" width="9.109375" style="91"/>
    <col min="9473" max="9473" width="43.33203125" style="91" customWidth="1"/>
    <col min="9474" max="9479" width="12.33203125" style="91" customWidth="1"/>
    <col min="9480" max="9728" width="9.109375" style="91"/>
    <col min="9729" max="9729" width="43.33203125" style="91" customWidth="1"/>
    <col min="9730" max="9735" width="12.33203125" style="91" customWidth="1"/>
    <col min="9736" max="9984" width="9.109375" style="91"/>
    <col min="9985" max="9985" width="43.33203125" style="91" customWidth="1"/>
    <col min="9986" max="9991" width="12.33203125" style="91" customWidth="1"/>
    <col min="9992" max="10240" width="9.109375" style="91"/>
    <col min="10241" max="10241" width="43.33203125" style="91" customWidth="1"/>
    <col min="10242" max="10247" width="12.33203125" style="91" customWidth="1"/>
    <col min="10248" max="10496" width="9.109375" style="91"/>
    <col min="10497" max="10497" width="43.33203125" style="91" customWidth="1"/>
    <col min="10498" max="10503" width="12.33203125" style="91" customWidth="1"/>
    <col min="10504" max="10752" width="9.109375" style="91"/>
    <col min="10753" max="10753" width="43.33203125" style="91" customWidth="1"/>
    <col min="10754" max="10759" width="12.33203125" style="91" customWidth="1"/>
    <col min="10760" max="11008" width="9.109375" style="91"/>
    <col min="11009" max="11009" width="43.33203125" style="91" customWidth="1"/>
    <col min="11010" max="11015" width="12.33203125" style="91" customWidth="1"/>
    <col min="11016" max="11264" width="9.109375" style="91"/>
    <col min="11265" max="11265" width="43.33203125" style="91" customWidth="1"/>
    <col min="11266" max="11271" width="12.33203125" style="91" customWidth="1"/>
    <col min="11272" max="11520" width="9.109375" style="91"/>
    <col min="11521" max="11521" width="43.33203125" style="91" customWidth="1"/>
    <col min="11522" max="11527" width="12.33203125" style="91" customWidth="1"/>
    <col min="11528" max="11776" width="9.109375" style="91"/>
    <col min="11777" max="11777" width="43.33203125" style="91" customWidth="1"/>
    <col min="11778" max="11783" width="12.33203125" style="91" customWidth="1"/>
    <col min="11784" max="12032" width="9.109375" style="91"/>
    <col min="12033" max="12033" width="43.33203125" style="91" customWidth="1"/>
    <col min="12034" max="12039" width="12.33203125" style="91" customWidth="1"/>
    <col min="12040" max="12288" width="9.109375" style="91"/>
    <col min="12289" max="12289" width="43.33203125" style="91" customWidth="1"/>
    <col min="12290" max="12295" width="12.33203125" style="91" customWidth="1"/>
    <col min="12296" max="12544" width="9.109375" style="91"/>
    <col min="12545" max="12545" width="43.33203125" style="91" customWidth="1"/>
    <col min="12546" max="12551" width="12.33203125" style="91" customWidth="1"/>
    <col min="12552" max="12800" width="9.109375" style="91"/>
    <col min="12801" max="12801" width="43.33203125" style="91" customWidth="1"/>
    <col min="12802" max="12807" width="12.33203125" style="91" customWidth="1"/>
    <col min="12808" max="13056" width="9.109375" style="91"/>
    <col min="13057" max="13057" width="43.33203125" style="91" customWidth="1"/>
    <col min="13058" max="13063" width="12.33203125" style="91" customWidth="1"/>
    <col min="13064" max="13312" width="9.109375" style="91"/>
    <col min="13313" max="13313" width="43.33203125" style="91" customWidth="1"/>
    <col min="13314" max="13319" width="12.33203125" style="91" customWidth="1"/>
    <col min="13320" max="13568" width="9.109375" style="91"/>
    <col min="13569" max="13569" width="43.33203125" style="91" customWidth="1"/>
    <col min="13570" max="13575" width="12.33203125" style="91" customWidth="1"/>
    <col min="13576" max="13824" width="9.109375" style="91"/>
    <col min="13825" max="13825" width="43.33203125" style="91" customWidth="1"/>
    <col min="13826" max="13831" width="12.33203125" style="91" customWidth="1"/>
    <col min="13832" max="14080" width="9.109375" style="91"/>
    <col min="14081" max="14081" width="43.33203125" style="91" customWidth="1"/>
    <col min="14082" max="14087" width="12.33203125" style="91" customWidth="1"/>
    <col min="14088" max="14336" width="9.109375" style="91"/>
    <col min="14337" max="14337" width="43.33203125" style="91" customWidth="1"/>
    <col min="14338" max="14343" width="12.33203125" style="91" customWidth="1"/>
    <col min="14344" max="14592" width="9.109375" style="91"/>
    <col min="14593" max="14593" width="43.33203125" style="91" customWidth="1"/>
    <col min="14594" max="14599" width="12.33203125" style="91" customWidth="1"/>
    <col min="14600" max="14848" width="9.109375" style="91"/>
    <col min="14849" max="14849" width="43.33203125" style="91" customWidth="1"/>
    <col min="14850" max="14855" width="12.33203125" style="91" customWidth="1"/>
    <col min="14856" max="15104" width="9.109375" style="91"/>
    <col min="15105" max="15105" width="43.33203125" style="91" customWidth="1"/>
    <col min="15106" max="15111" width="12.33203125" style="91" customWidth="1"/>
    <col min="15112" max="15360" width="9.109375" style="91"/>
    <col min="15361" max="15361" width="43.33203125" style="91" customWidth="1"/>
    <col min="15362" max="15367" width="12.33203125" style="91" customWidth="1"/>
    <col min="15368" max="15616" width="9.109375" style="91"/>
    <col min="15617" max="15617" width="43.33203125" style="91" customWidth="1"/>
    <col min="15618" max="15623" width="12.33203125" style="91" customWidth="1"/>
    <col min="15624" max="15872" width="9.109375" style="91"/>
    <col min="15873" max="15873" width="43.33203125" style="91" customWidth="1"/>
    <col min="15874" max="15879" width="12.33203125" style="91" customWidth="1"/>
    <col min="15880" max="16128" width="9.109375" style="91"/>
    <col min="16129" max="16129" width="43.33203125" style="91" customWidth="1"/>
    <col min="16130" max="16135" width="12.33203125" style="91" customWidth="1"/>
    <col min="16136" max="16384" width="9.109375" style="91"/>
  </cols>
  <sheetData>
    <row r="1" spans="1:7" s="1" customFormat="1" ht="18" customHeight="1" x14ac:dyDescent="0.35">
      <c r="A1" s="48" t="s">
        <v>299</v>
      </c>
      <c r="B1" s="18"/>
      <c r="C1" s="18"/>
      <c r="D1" s="78"/>
      <c r="E1" s="78"/>
      <c r="F1" s="78"/>
      <c r="G1" s="85"/>
    </row>
    <row r="2" spans="1:7" s="1" customFormat="1" ht="18" customHeight="1" x14ac:dyDescent="0.35">
      <c r="A2" s="20" t="s">
        <v>300</v>
      </c>
      <c r="B2" s="18"/>
      <c r="C2" s="18"/>
      <c r="D2" s="21"/>
      <c r="E2" s="21"/>
      <c r="F2" s="21"/>
      <c r="G2" s="85"/>
    </row>
    <row r="3" spans="1:7" s="1" customFormat="1" ht="14.25" customHeight="1" x14ac:dyDescent="0.35">
      <c r="A3" s="20"/>
      <c r="B3" s="18"/>
      <c r="C3" s="18"/>
      <c r="D3" s="21"/>
      <c r="E3" s="21"/>
      <c r="F3" s="21"/>
      <c r="G3" s="85"/>
    </row>
    <row r="4" spans="1:7" ht="14.25" customHeight="1" x14ac:dyDescent="0.35">
      <c r="F4" s="247"/>
    </row>
    <row r="5" spans="1:7" ht="17.25" customHeight="1" x14ac:dyDescent="0.3">
      <c r="A5" s="193" t="s">
        <v>301</v>
      </c>
      <c r="B5" s="533" t="s">
        <v>107</v>
      </c>
      <c r="C5" s="533"/>
      <c r="D5" s="533"/>
      <c r="E5" s="533"/>
      <c r="F5" s="533"/>
      <c r="G5" s="533"/>
    </row>
    <row r="6" spans="1:7" ht="17.25" customHeight="1" x14ac:dyDescent="0.3">
      <c r="A6" s="194" t="s">
        <v>302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</row>
    <row r="7" spans="1:7" ht="3.75" customHeight="1" x14ac:dyDescent="0.35">
      <c r="A7" s="223"/>
      <c r="B7" s="224"/>
      <c r="C7" s="224"/>
      <c r="D7" s="224"/>
      <c r="E7" s="224"/>
      <c r="F7" s="85"/>
    </row>
    <row r="8" spans="1:7" ht="14.25" customHeight="1" x14ac:dyDescent="0.3">
      <c r="A8" s="225" t="s">
        <v>273</v>
      </c>
      <c r="B8" s="226">
        <f t="shared" ref="B8:F8" si="0">SUM(B9:B20)</f>
        <v>2613</v>
      </c>
      <c r="C8" s="226">
        <f t="shared" si="0"/>
        <v>3464</v>
      </c>
      <c r="D8" s="226">
        <f t="shared" si="0"/>
        <v>2679</v>
      </c>
      <c r="E8" s="226">
        <f t="shared" si="0"/>
        <v>2608</v>
      </c>
      <c r="F8" s="324">
        <f t="shared" si="0"/>
        <v>2322</v>
      </c>
      <c r="G8" s="454">
        <f t="shared" ref="G8" si="1">SUM(G9:G20)</f>
        <v>2576</v>
      </c>
    </row>
    <row r="9" spans="1:7" ht="15" customHeight="1" x14ac:dyDescent="0.35">
      <c r="A9" s="33" t="s">
        <v>218</v>
      </c>
      <c r="B9" s="227">
        <v>240</v>
      </c>
      <c r="C9" s="227">
        <v>234</v>
      </c>
      <c r="D9" s="227">
        <v>382</v>
      </c>
      <c r="E9" s="227">
        <v>449</v>
      </c>
      <c r="F9" s="85">
        <v>267</v>
      </c>
      <c r="G9" s="453">
        <v>268</v>
      </c>
    </row>
    <row r="10" spans="1:7" ht="15" customHeight="1" x14ac:dyDescent="0.35">
      <c r="A10" s="33" t="s">
        <v>219</v>
      </c>
      <c r="B10" s="227">
        <v>233</v>
      </c>
      <c r="C10" s="227">
        <v>245</v>
      </c>
      <c r="D10" s="227">
        <v>173</v>
      </c>
      <c r="E10" s="227">
        <v>286</v>
      </c>
      <c r="F10" s="85">
        <v>172</v>
      </c>
      <c r="G10" s="453">
        <v>245</v>
      </c>
    </row>
    <row r="11" spans="1:7" ht="15" customHeight="1" x14ac:dyDescent="0.35">
      <c r="A11" s="33" t="s">
        <v>220</v>
      </c>
      <c r="B11" s="227">
        <v>227</v>
      </c>
      <c r="C11" s="227">
        <v>202</v>
      </c>
      <c r="D11" s="227">
        <v>265</v>
      </c>
      <c r="E11" s="227">
        <v>372</v>
      </c>
      <c r="F11" s="85">
        <v>226</v>
      </c>
      <c r="G11" s="453">
        <v>344</v>
      </c>
    </row>
    <row r="12" spans="1:7" ht="15" customHeight="1" x14ac:dyDescent="0.35">
      <c r="A12" s="33" t="s">
        <v>221</v>
      </c>
      <c r="B12" s="227">
        <v>318</v>
      </c>
      <c r="C12" s="227">
        <v>284</v>
      </c>
      <c r="D12" s="227">
        <v>271</v>
      </c>
      <c r="E12" s="227">
        <v>180</v>
      </c>
      <c r="F12" s="85">
        <v>47</v>
      </c>
      <c r="G12" s="453">
        <v>150</v>
      </c>
    </row>
    <row r="13" spans="1:7" ht="15" customHeight="1" x14ac:dyDescent="0.35">
      <c r="A13" s="33" t="s">
        <v>222</v>
      </c>
      <c r="B13" s="227">
        <v>156</v>
      </c>
      <c r="C13" s="227">
        <v>212</v>
      </c>
      <c r="D13" s="227">
        <v>108</v>
      </c>
      <c r="E13" s="227">
        <v>103</v>
      </c>
      <c r="F13" s="85">
        <v>128</v>
      </c>
      <c r="G13" s="453">
        <v>207</v>
      </c>
    </row>
    <row r="14" spans="1:7" ht="15" customHeight="1" x14ac:dyDescent="0.35">
      <c r="A14" s="33" t="s">
        <v>223</v>
      </c>
      <c r="B14" s="227">
        <v>157</v>
      </c>
      <c r="C14" s="227">
        <v>271</v>
      </c>
      <c r="D14" s="227">
        <v>215</v>
      </c>
      <c r="E14" s="227">
        <v>251</v>
      </c>
      <c r="F14" s="85">
        <v>153</v>
      </c>
      <c r="G14" s="453">
        <v>175</v>
      </c>
    </row>
    <row r="15" spans="1:7" ht="15" customHeight="1" x14ac:dyDescent="0.35">
      <c r="A15" s="33" t="s">
        <v>224</v>
      </c>
      <c r="B15" s="227">
        <v>147</v>
      </c>
      <c r="C15" s="227">
        <v>331</v>
      </c>
      <c r="D15" s="227">
        <v>180</v>
      </c>
      <c r="E15" s="227">
        <v>183</v>
      </c>
      <c r="F15" s="85">
        <v>204</v>
      </c>
      <c r="G15" s="453">
        <v>161</v>
      </c>
    </row>
    <row r="16" spans="1:7" ht="15" customHeight="1" x14ac:dyDescent="0.35">
      <c r="A16" s="33" t="s">
        <v>225</v>
      </c>
      <c r="B16" s="227">
        <v>206</v>
      </c>
      <c r="C16" s="227">
        <v>329</v>
      </c>
      <c r="D16" s="227">
        <v>196</v>
      </c>
      <c r="E16" s="227">
        <v>200</v>
      </c>
      <c r="F16" s="85">
        <v>214</v>
      </c>
      <c r="G16" s="453">
        <v>198</v>
      </c>
    </row>
    <row r="17" spans="1:7" ht="15" customHeight="1" x14ac:dyDescent="0.35">
      <c r="A17" s="33" t="s">
        <v>85</v>
      </c>
      <c r="B17" s="227">
        <v>284</v>
      </c>
      <c r="C17" s="227">
        <v>370</v>
      </c>
      <c r="D17" s="227">
        <v>163</v>
      </c>
      <c r="E17" s="227">
        <v>132</v>
      </c>
      <c r="F17" s="85">
        <v>214</v>
      </c>
      <c r="G17" s="453">
        <v>228</v>
      </c>
    </row>
    <row r="18" spans="1:7" ht="15" customHeight="1" x14ac:dyDescent="0.35">
      <c r="A18" s="33" t="s">
        <v>227</v>
      </c>
      <c r="B18" s="227">
        <v>156</v>
      </c>
      <c r="C18" s="227">
        <v>250</v>
      </c>
      <c r="D18" s="227">
        <v>155</v>
      </c>
      <c r="E18" s="227">
        <v>163</v>
      </c>
      <c r="F18" s="85">
        <v>179</v>
      </c>
      <c r="G18" s="453">
        <v>178</v>
      </c>
    </row>
    <row r="19" spans="1:7" ht="15" customHeight="1" x14ac:dyDescent="0.35">
      <c r="A19" s="33" t="s">
        <v>228</v>
      </c>
      <c r="B19" s="227">
        <v>248</v>
      </c>
      <c r="C19" s="227">
        <v>340</v>
      </c>
      <c r="D19" s="227">
        <v>254</v>
      </c>
      <c r="E19" s="227">
        <v>161</v>
      </c>
      <c r="F19" s="85">
        <v>256</v>
      </c>
      <c r="G19" s="453">
        <v>189</v>
      </c>
    </row>
    <row r="20" spans="1:7" ht="15" customHeight="1" x14ac:dyDescent="0.35">
      <c r="A20" s="33" t="s">
        <v>229</v>
      </c>
      <c r="B20" s="227">
        <v>241</v>
      </c>
      <c r="C20" s="227">
        <v>396</v>
      </c>
      <c r="D20" s="227">
        <v>317</v>
      </c>
      <c r="E20" s="227">
        <v>128</v>
      </c>
      <c r="F20" s="85">
        <v>262</v>
      </c>
      <c r="G20" s="453">
        <v>233</v>
      </c>
    </row>
    <row r="21" spans="1:7" ht="9.75" customHeight="1" x14ac:dyDescent="0.35">
      <c r="A21" s="251"/>
      <c r="B21" s="227"/>
      <c r="C21" s="227"/>
      <c r="D21" s="227"/>
      <c r="E21" s="227"/>
      <c r="F21" s="85"/>
      <c r="G21" s="453"/>
    </row>
    <row r="22" spans="1:7" ht="14.25" customHeight="1" x14ac:dyDescent="0.3">
      <c r="A22" s="225" t="s">
        <v>275</v>
      </c>
      <c r="B22" s="226">
        <f t="shared" ref="B22:F22" si="2">SUM(B23:B34)</f>
        <v>135</v>
      </c>
      <c r="C22" s="226">
        <f t="shared" si="2"/>
        <v>129</v>
      </c>
      <c r="D22" s="226">
        <f t="shared" si="2"/>
        <v>69</v>
      </c>
      <c r="E22" s="226">
        <f t="shared" si="2"/>
        <v>156</v>
      </c>
      <c r="F22" s="324">
        <f t="shared" si="2"/>
        <v>118</v>
      </c>
      <c r="G22" s="454">
        <f t="shared" ref="G22" si="3">SUM(G23:G34)</f>
        <v>91</v>
      </c>
    </row>
    <row r="23" spans="1:7" ht="15" customHeight="1" x14ac:dyDescent="0.35">
      <c r="A23" s="33" t="s">
        <v>218</v>
      </c>
      <c r="B23" s="227">
        <v>13</v>
      </c>
      <c r="C23" s="227">
        <v>10</v>
      </c>
      <c r="D23" s="227">
        <v>11</v>
      </c>
      <c r="E23" s="227">
        <v>13</v>
      </c>
      <c r="F23" s="85">
        <v>4</v>
      </c>
      <c r="G23" s="453">
        <v>5</v>
      </c>
    </row>
    <row r="24" spans="1:7" ht="15" customHeight="1" x14ac:dyDescent="0.35">
      <c r="A24" s="33" t="s">
        <v>219</v>
      </c>
      <c r="B24" s="227">
        <v>13</v>
      </c>
      <c r="C24" s="227">
        <v>8</v>
      </c>
      <c r="D24" s="227">
        <v>12</v>
      </c>
      <c r="E24" s="227">
        <v>9</v>
      </c>
      <c r="F24" s="85">
        <v>9</v>
      </c>
      <c r="G24" s="453">
        <v>4</v>
      </c>
    </row>
    <row r="25" spans="1:7" ht="15" customHeight="1" x14ac:dyDescent="0.35">
      <c r="A25" s="33" t="s">
        <v>220</v>
      </c>
      <c r="B25" s="227">
        <v>7</v>
      </c>
      <c r="C25" s="227">
        <v>5</v>
      </c>
      <c r="D25" s="227">
        <v>10</v>
      </c>
      <c r="E25" s="227">
        <v>13</v>
      </c>
      <c r="F25" s="85">
        <v>11</v>
      </c>
      <c r="G25" s="453">
        <v>9</v>
      </c>
    </row>
    <row r="26" spans="1:7" ht="15" customHeight="1" x14ac:dyDescent="0.35">
      <c r="A26" s="33" t="s">
        <v>221</v>
      </c>
      <c r="B26" s="227">
        <v>7</v>
      </c>
      <c r="C26" s="227">
        <v>3</v>
      </c>
      <c r="D26" s="227">
        <v>6</v>
      </c>
      <c r="E26" s="227">
        <v>13</v>
      </c>
      <c r="F26" s="85">
        <v>5</v>
      </c>
      <c r="G26" s="453">
        <v>3</v>
      </c>
    </row>
    <row r="27" spans="1:7" ht="15" customHeight="1" x14ac:dyDescent="0.35">
      <c r="A27" s="33" t="s">
        <v>222</v>
      </c>
      <c r="B27" s="227">
        <v>9</v>
      </c>
      <c r="C27" s="227">
        <v>7</v>
      </c>
      <c r="D27" s="227">
        <v>7</v>
      </c>
      <c r="E27" s="227">
        <v>12</v>
      </c>
      <c r="F27" s="85">
        <v>13</v>
      </c>
      <c r="G27" s="453">
        <v>10</v>
      </c>
    </row>
    <row r="28" spans="1:7" ht="15" customHeight="1" x14ac:dyDescent="0.35">
      <c r="A28" s="33" t="s">
        <v>223</v>
      </c>
      <c r="B28" s="227">
        <v>12</v>
      </c>
      <c r="C28" s="227">
        <v>9</v>
      </c>
      <c r="D28" s="227">
        <v>6</v>
      </c>
      <c r="E28" s="227">
        <v>22</v>
      </c>
      <c r="F28" s="85">
        <v>12</v>
      </c>
      <c r="G28" s="453">
        <v>9</v>
      </c>
    </row>
    <row r="29" spans="1:7" ht="15" customHeight="1" x14ac:dyDescent="0.35">
      <c r="A29" s="33" t="s">
        <v>224</v>
      </c>
      <c r="B29" s="227">
        <v>7</v>
      </c>
      <c r="C29" s="227">
        <v>11</v>
      </c>
      <c r="D29" s="227">
        <v>5</v>
      </c>
      <c r="E29" s="227">
        <v>10</v>
      </c>
      <c r="F29" s="85">
        <v>12</v>
      </c>
      <c r="G29" s="453">
        <v>6</v>
      </c>
    </row>
    <row r="30" spans="1:7" ht="15" customHeight="1" x14ac:dyDescent="0.35">
      <c r="A30" s="33" t="s">
        <v>225</v>
      </c>
      <c r="B30" s="227">
        <v>14</v>
      </c>
      <c r="C30" s="227">
        <v>7</v>
      </c>
      <c r="D30" s="227">
        <v>5</v>
      </c>
      <c r="E30" s="227">
        <v>10</v>
      </c>
      <c r="F30" s="85">
        <v>9</v>
      </c>
      <c r="G30" s="453">
        <v>7</v>
      </c>
    </row>
    <row r="31" spans="1:7" ht="15" customHeight="1" x14ac:dyDescent="0.35">
      <c r="A31" s="33" t="s">
        <v>85</v>
      </c>
      <c r="B31" s="227">
        <v>14</v>
      </c>
      <c r="C31" s="227">
        <v>17</v>
      </c>
      <c r="D31" s="227">
        <v>2</v>
      </c>
      <c r="E31" s="227">
        <v>11</v>
      </c>
      <c r="F31" s="85">
        <v>13</v>
      </c>
      <c r="G31" s="453">
        <v>15</v>
      </c>
    </row>
    <row r="32" spans="1:7" ht="15" customHeight="1" x14ac:dyDescent="0.35">
      <c r="A32" s="33" t="s">
        <v>227</v>
      </c>
      <c r="B32" s="227">
        <v>12</v>
      </c>
      <c r="C32" s="227">
        <v>18</v>
      </c>
      <c r="D32" s="227">
        <v>0</v>
      </c>
      <c r="E32" s="227">
        <v>12</v>
      </c>
      <c r="F32" s="85">
        <v>9</v>
      </c>
      <c r="G32" s="453">
        <v>4</v>
      </c>
    </row>
    <row r="33" spans="1:7" ht="15" customHeight="1" x14ac:dyDescent="0.35">
      <c r="A33" s="33" t="s">
        <v>228</v>
      </c>
      <c r="B33" s="227">
        <v>9</v>
      </c>
      <c r="C33" s="227">
        <v>15</v>
      </c>
      <c r="D33" s="227">
        <v>0</v>
      </c>
      <c r="E33" s="227">
        <v>15</v>
      </c>
      <c r="F33" s="85">
        <v>8</v>
      </c>
      <c r="G33" s="453">
        <v>7</v>
      </c>
    </row>
    <row r="34" spans="1:7" ht="15" customHeight="1" x14ac:dyDescent="0.35">
      <c r="A34" s="33" t="s">
        <v>229</v>
      </c>
      <c r="B34" s="227">
        <v>18</v>
      </c>
      <c r="C34" s="227">
        <v>19</v>
      </c>
      <c r="D34" s="227">
        <v>5</v>
      </c>
      <c r="E34" s="227">
        <v>16</v>
      </c>
      <c r="F34" s="85">
        <v>13</v>
      </c>
      <c r="G34" s="453">
        <v>12</v>
      </c>
    </row>
    <row r="35" spans="1:7" ht="9.75" customHeight="1" x14ac:dyDescent="0.35">
      <c r="A35" s="147"/>
      <c r="B35" s="227"/>
      <c r="C35" s="227"/>
      <c r="D35" s="227"/>
      <c r="E35" s="227"/>
      <c r="F35" s="85"/>
      <c r="G35" s="453"/>
    </row>
    <row r="36" spans="1:7" ht="14.25" customHeight="1" x14ac:dyDescent="0.3">
      <c r="A36" s="225" t="s">
        <v>276</v>
      </c>
      <c r="B36" s="226">
        <f t="shared" ref="B36:F36" si="4">SUM(B37:B48)</f>
        <v>83</v>
      </c>
      <c r="C36" s="226">
        <f t="shared" si="4"/>
        <v>71</v>
      </c>
      <c r="D36" s="226">
        <f t="shared" si="4"/>
        <v>35</v>
      </c>
      <c r="E36" s="226">
        <f t="shared" si="4"/>
        <v>60</v>
      </c>
      <c r="F36" s="324">
        <f t="shared" si="4"/>
        <v>78</v>
      </c>
      <c r="G36" s="454">
        <f t="shared" ref="G36" si="5">SUM(G37:G48)</f>
        <v>66</v>
      </c>
    </row>
    <row r="37" spans="1:7" ht="15" customHeight="1" x14ac:dyDescent="0.35">
      <c r="A37" s="33" t="s">
        <v>218</v>
      </c>
      <c r="B37" s="227">
        <v>17</v>
      </c>
      <c r="C37" s="227">
        <v>8</v>
      </c>
      <c r="D37" s="227">
        <v>8</v>
      </c>
      <c r="E37" s="227">
        <v>2</v>
      </c>
      <c r="F37" s="85">
        <v>11</v>
      </c>
      <c r="G37" s="453">
        <v>5</v>
      </c>
    </row>
    <row r="38" spans="1:7" ht="15" customHeight="1" x14ac:dyDescent="0.35">
      <c r="A38" s="33" t="s">
        <v>219</v>
      </c>
      <c r="B38" s="227">
        <v>12</v>
      </c>
      <c r="C38" s="227">
        <v>4</v>
      </c>
      <c r="D38" s="227">
        <v>2</v>
      </c>
      <c r="E38" s="227">
        <v>3</v>
      </c>
      <c r="F38" s="85">
        <v>3</v>
      </c>
      <c r="G38" s="453">
        <v>6</v>
      </c>
    </row>
    <row r="39" spans="1:7" ht="15" customHeight="1" x14ac:dyDescent="0.35">
      <c r="A39" s="33" t="s">
        <v>220</v>
      </c>
      <c r="B39" s="227">
        <v>5</v>
      </c>
      <c r="C39" s="227">
        <v>7</v>
      </c>
      <c r="D39" s="227">
        <v>1</v>
      </c>
      <c r="E39" s="227">
        <v>11</v>
      </c>
      <c r="F39" s="85">
        <v>8</v>
      </c>
      <c r="G39" s="453">
        <v>5</v>
      </c>
    </row>
    <row r="40" spans="1:7" ht="15" customHeight="1" x14ac:dyDescent="0.35">
      <c r="A40" s="33" t="s">
        <v>221</v>
      </c>
      <c r="B40" s="227">
        <v>10</v>
      </c>
      <c r="C40" s="227">
        <v>0</v>
      </c>
      <c r="D40" s="227">
        <v>5</v>
      </c>
      <c r="E40" s="227">
        <v>4</v>
      </c>
      <c r="F40" s="85">
        <v>3</v>
      </c>
      <c r="G40" s="453">
        <v>4</v>
      </c>
    </row>
    <row r="41" spans="1:7" ht="15" customHeight="1" x14ac:dyDescent="0.35">
      <c r="A41" s="33" t="s">
        <v>222</v>
      </c>
      <c r="B41" s="227">
        <v>8</v>
      </c>
      <c r="C41" s="227">
        <v>2</v>
      </c>
      <c r="D41" s="227">
        <v>2</v>
      </c>
      <c r="E41" s="227">
        <v>8</v>
      </c>
      <c r="F41" s="85">
        <v>9</v>
      </c>
      <c r="G41" s="453">
        <v>5</v>
      </c>
    </row>
    <row r="42" spans="1:7" ht="15" customHeight="1" x14ac:dyDescent="0.35">
      <c r="A42" s="33" t="s">
        <v>223</v>
      </c>
      <c r="B42" s="227">
        <v>4</v>
      </c>
      <c r="C42" s="227">
        <v>8</v>
      </c>
      <c r="D42" s="227">
        <v>5</v>
      </c>
      <c r="E42" s="227">
        <v>0</v>
      </c>
      <c r="F42" s="85">
        <v>4</v>
      </c>
      <c r="G42" s="453">
        <v>5</v>
      </c>
    </row>
    <row r="43" spans="1:7" ht="15" customHeight="1" x14ac:dyDescent="0.35">
      <c r="A43" s="33" t="s">
        <v>224</v>
      </c>
      <c r="B43" s="227">
        <v>2</v>
      </c>
      <c r="C43" s="227">
        <v>7</v>
      </c>
      <c r="D43" s="227">
        <v>1</v>
      </c>
      <c r="E43" s="227">
        <v>7</v>
      </c>
      <c r="F43" s="85">
        <v>4</v>
      </c>
      <c r="G43" s="453">
        <v>5</v>
      </c>
    </row>
    <row r="44" spans="1:7" ht="15" customHeight="1" x14ac:dyDescent="0.35">
      <c r="A44" s="33" t="s">
        <v>225</v>
      </c>
      <c r="B44" s="227">
        <v>8</v>
      </c>
      <c r="C44" s="227">
        <v>5</v>
      </c>
      <c r="D44" s="227">
        <v>1</v>
      </c>
      <c r="E44" s="227">
        <v>3</v>
      </c>
      <c r="F44" s="85">
        <v>11</v>
      </c>
      <c r="G44" s="453">
        <v>4</v>
      </c>
    </row>
    <row r="45" spans="1:7" ht="15" customHeight="1" x14ac:dyDescent="0.35">
      <c r="A45" s="33" t="s">
        <v>85</v>
      </c>
      <c r="B45" s="227">
        <v>9</v>
      </c>
      <c r="C45" s="227">
        <v>5</v>
      </c>
      <c r="D45" s="227">
        <v>1</v>
      </c>
      <c r="E45" s="227">
        <v>5</v>
      </c>
      <c r="F45" s="85">
        <v>8</v>
      </c>
      <c r="G45" s="453">
        <v>13</v>
      </c>
    </row>
    <row r="46" spans="1:7" ht="15" customHeight="1" x14ac:dyDescent="0.35">
      <c r="A46" s="33" t="s">
        <v>227</v>
      </c>
      <c r="B46" s="227">
        <v>2</v>
      </c>
      <c r="C46" s="227">
        <v>6</v>
      </c>
      <c r="D46" s="227">
        <v>0</v>
      </c>
      <c r="E46" s="227">
        <v>3</v>
      </c>
      <c r="F46" s="85">
        <v>4</v>
      </c>
      <c r="G46" s="453">
        <v>2</v>
      </c>
    </row>
    <row r="47" spans="1:7" ht="15" customHeight="1" x14ac:dyDescent="0.35">
      <c r="A47" s="33" t="s">
        <v>228</v>
      </c>
      <c r="B47" s="227">
        <v>3</v>
      </c>
      <c r="C47" s="227">
        <v>9</v>
      </c>
      <c r="D47" s="227">
        <v>1</v>
      </c>
      <c r="E47" s="227">
        <v>4</v>
      </c>
      <c r="F47" s="85">
        <v>8</v>
      </c>
      <c r="G47" s="453">
        <v>7</v>
      </c>
    </row>
    <row r="48" spans="1:7" ht="15" customHeight="1" x14ac:dyDescent="0.35">
      <c r="A48" s="33" t="s">
        <v>229</v>
      </c>
      <c r="B48" s="227">
        <v>3</v>
      </c>
      <c r="C48" s="227">
        <v>10</v>
      </c>
      <c r="D48" s="227">
        <v>8</v>
      </c>
      <c r="E48" s="227">
        <v>10</v>
      </c>
      <c r="F48" s="85">
        <v>5</v>
      </c>
      <c r="G48" s="453">
        <v>5</v>
      </c>
    </row>
    <row r="49" spans="1:7" ht="15" customHeight="1" x14ac:dyDescent="0.35">
      <c r="B49" s="227"/>
      <c r="C49" s="227"/>
      <c r="D49" s="227"/>
      <c r="E49" s="227"/>
      <c r="F49" s="323"/>
      <c r="G49" s="457"/>
    </row>
    <row r="50" spans="1:7" ht="3.75" customHeight="1" x14ac:dyDescent="0.35">
      <c r="A50" s="243"/>
      <c r="B50" s="244"/>
      <c r="C50" s="244"/>
      <c r="D50" s="244"/>
      <c r="E50" s="244"/>
      <c r="F50" s="85"/>
      <c r="G50" s="453"/>
    </row>
    <row r="51" spans="1:7" ht="15" customHeight="1" x14ac:dyDescent="0.3">
      <c r="A51" s="225" t="s">
        <v>34</v>
      </c>
      <c r="B51" s="226">
        <f t="shared" ref="B51:F51" si="6">SUM(B52:B63)</f>
        <v>2831</v>
      </c>
      <c r="C51" s="226">
        <f t="shared" si="6"/>
        <v>3664</v>
      </c>
      <c r="D51" s="226">
        <f t="shared" si="6"/>
        <v>2783</v>
      </c>
      <c r="E51" s="226">
        <f t="shared" si="6"/>
        <v>2824</v>
      </c>
      <c r="F51" s="324">
        <f t="shared" si="6"/>
        <v>2518</v>
      </c>
      <c r="G51" s="454">
        <f t="shared" ref="G51" si="7">SUM(G52:G63)</f>
        <v>2733</v>
      </c>
    </row>
    <row r="52" spans="1:7" ht="15" customHeight="1" x14ac:dyDescent="0.3">
      <c r="A52" s="33" t="s">
        <v>218</v>
      </c>
      <c r="B52" s="227">
        <f t="shared" ref="B52:F52" si="8">SUM(B9+B23+B37)</f>
        <v>270</v>
      </c>
      <c r="C52" s="227">
        <f t="shared" si="8"/>
        <v>252</v>
      </c>
      <c r="D52" s="227">
        <f t="shared" si="8"/>
        <v>401</v>
      </c>
      <c r="E52" s="227">
        <f t="shared" si="8"/>
        <v>464</v>
      </c>
      <c r="F52" s="83">
        <f t="shared" si="8"/>
        <v>282</v>
      </c>
      <c r="G52" s="459">
        <f t="shared" ref="G52:G63" si="9">SUM(G9+G23+G37)</f>
        <v>278</v>
      </c>
    </row>
    <row r="53" spans="1:7" ht="15" customHeight="1" x14ac:dyDescent="0.3">
      <c r="A53" s="33" t="s">
        <v>219</v>
      </c>
      <c r="B53" s="227">
        <f t="shared" ref="B53:E53" si="10">SUM(B10+B24+B38)</f>
        <v>258</v>
      </c>
      <c r="C53" s="227">
        <f t="shared" si="10"/>
        <v>257</v>
      </c>
      <c r="D53" s="227">
        <f t="shared" si="10"/>
        <v>187</v>
      </c>
      <c r="E53" s="227">
        <f t="shared" si="10"/>
        <v>298</v>
      </c>
      <c r="F53" s="83">
        <f t="shared" ref="F53" si="11">SUM(F10+F24+F38)</f>
        <v>184</v>
      </c>
      <c r="G53" s="459">
        <f t="shared" si="9"/>
        <v>255</v>
      </c>
    </row>
    <row r="54" spans="1:7" ht="15" customHeight="1" x14ac:dyDescent="0.3">
      <c r="A54" s="33" t="s">
        <v>220</v>
      </c>
      <c r="B54" s="227">
        <f t="shared" ref="B54:E54" si="12">SUM(B11+B25+B39)</f>
        <v>239</v>
      </c>
      <c r="C54" s="227">
        <f t="shared" si="12"/>
        <v>214</v>
      </c>
      <c r="D54" s="227">
        <f t="shared" si="12"/>
        <v>276</v>
      </c>
      <c r="E54" s="227">
        <f t="shared" si="12"/>
        <v>396</v>
      </c>
      <c r="F54" s="83">
        <f t="shared" ref="F54" si="13">SUM(F11+F25+F39)</f>
        <v>245</v>
      </c>
      <c r="G54" s="459">
        <f t="shared" si="9"/>
        <v>358</v>
      </c>
    </row>
    <row r="55" spans="1:7" ht="15" customHeight="1" x14ac:dyDescent="0.3">
      <c r="A55" s="33" t="s">
        <v>221</v>
      </c>
      <c r="B55" s="227">
        <f t="shared" ref="B55:E55" si="14">SUM(B12+B26+B40)</f>
        <v>335</v>
      </c>
      <c r="C55" s="227">
        <f t="shared" si="14"/>
        <v>287</v>
      </c>
      <c r="D55" s="227">
        <f t="shared" si="14"/>
        <v>282</v>
      </c>
      <c r="E55" s="227">
        <f t="shared" si="14"/>
        <v>197</v>
      </c>
      <c r="F55" s="83">
        <f t="shared" ref="F55" si="15">SUM(F12+F26+F40)</f>
        <v>55</v>
      </c>
      <c r="G55" s="459">
        <f t="shared" si="9"/>
        <v>157</v>
      </c>
    </row>
    <row r="56" spans="1:7" ht="15" customHeight="1" x14ac:dyDescent="0.3">
      <c r="A56" s="33" t="s">
        <v>222</v>
      </c>
      <c r="B56" s="227">
        <f t="shared" ref="B56:E56" si="16">SUM(B13+B27+B41)</f>
        <v>173</v>
      </c>
      <c r="C56" s="227">
        <f t="shared" si="16"/>
        <v>221</v>
      </c>
      <c r="D56" s="227">
        <f t="shared" si="16"/>
        <v>117</v>
      </c>
      <c r="E56" s="227">
        <f t="shared" si="16"/>
        <v>123</v>
      </c>
      <c r="F56" s="83">
        <f t="shared" ref="F56" si="17">SUM(F13+F27+F41)</f>
        <v>150</v>
      </c>
      <c r="G56" s="459">
        <f t="shared" si="9"/>
        <v>222</v>
      </c>
    </row>
    <row r="57" spans="1:7" ht="15" customHeight="1" x14ac:dyDescent="0.3">
      <c r="A57" s="33" t="s">
        <v>223</v>
      </c>
      <c r="B57" s="227">
        <f t="shared" ref="B57:E57" si="18">SUM(B14+B28+B42)</f>
        <v>173</v>
      </c>
      <c r="C57" s="227">
        <f t="shared" si="18"/>
        <v>288</v>
      </c>
      <c r="D57" s="227">
        <f t="shared" si="18"/>
        <v>226</v>
      </c>
      <c r="E57" s="227">
        <f t="shared" si="18"/>
        <v>273</v>
      </c>
      <c r="F57" s="83">
        <f t="shared" ref="F57" si="19">SUM(F14+F28+F42)</f>
        <v>169</v>
      </c>
      <c r="G57" s="459">
        <f t="shared" si="9"/>
        <v>189</v>
      </c>
    </row>
    <row r="58" spans="1:7" ht="15" customHeight="1" x14ac:dyDescent="0.3">
      <c r="A58" s="33" t="s">
        <v>224</v>
      </c>
      <c r="B58" s="227">
        <f t="shared" ref="B58:E58" si="20">SUM(B15+B29+B43)</f>
        <v>156</v>
      </c>
      <c r="C58" s="227">
        <f t="shared" si="20"/>
        <v>349</v>
      </c>
      <c r="D58" s="227">
        <f t="shared" si="20"/>
        <v>186</v>
      </c>
      <c r="E58" s="227">
        <f t="shared" si="20"/>
        <v>200</v>
      </c>
      <c r="F58" s="83">
        <f t="shared" ref="F58" si="21">SUM(F15+F29+F43)</f>
        <v>220</v>
      </c>
      <c r="G58" s="459">
        <f t="shared" si="9"/>
        <v>172</v>
      </c>
    </row>
    <row r="59" spans="1:7" ht="15" customHeight="1" x14ac:dyDescent="0.3">
      <c r="A59" s="33" t="s">
        <v>225</v>
      </c>
      <c r="B59" s="227">
        <f t="shared" ref="B59:E59" si="22">SUM(B16+B30+B44)</f>
        <v>228</v>
      </c>
      <c r="C59" s="227">
        <f t="shared" si="22"/>
        <v>341</v>
      </c>
      <c r="D59" s="227">
        <f t="shared" si="22"/>
        <v>202</v>
      </c>
      <c r="E59" s="227">
        <f t="shared" si="22"/>
        <v>213</v>
      </c>
      <c r="F59" s="83">
        <f t="shared" ref="F59" si="23">SUM(F16+F30+F44)</f>
        <v>234</v>
      </c>
      <c r="G59" s="459">
        <f t="shared" si="9"/>
        <v>209</v>
      </c>
    </row>
    <row r="60" spans="1:7" ht="15" customHeight="1" x14ac:dyDescent="0.3">
      <c r="A60" s="33" t="s">
        <v>85</v>
      </c>
      <c r="B60" s="227">
        <f t="shared" ref="B60:E60" si="24">SUM(B17+B31+B45)</f>
        <v>307</v>
      </c>
      <c r="C60" s="227">
        <f t="shared" si="24"/>
        <v>392</v>
      </c>
      <c r="D60" s="227">
        <f t="shared" si="24"/>
        <v>166</v>
      </c>
      <c r="E60" s="227">
        <f t="shared" si="24"/>
        <v>148</v>
      </c>
      <c r="F60" s="83">
        <f t="shared" ref="F60" si="25">SUM(F17+F31+F45)</f>
        <v>235</v>
      </c>
      <c r="G60" s="459">
        <f t="shared" si="9"/>
        <v>256</v>
      </c>
    </row>
    <row r="61" spans="1:7" ht="15" customHeight="1" x14ac:dyDescent="0.3">
      <c r="A61" s="33" t="s">
        <v>227</v>
      </c>
      <c r="B61" s="227">
        <f t="shared" ref="B61:E61" si="26">SUM(B18+B32+B46)</f>
        <v>170</v>
      </c>
      <c r="C61" s="227">
        <f t="shared" si="26"/>
        <v>274</v>
      </c>
      <c r="D61" s="227">
        <f t="shared" si="26"/>
        <v>155</v>
      </c>
      <c r="E61" s="227">
        <f t="shared" si="26"/>
        <v>178</v>
      </c>
      <c r="F61" s="83">
        <f t="shared" ref="F61" si="27">SUM(F18+F32+F46)</f>
        <v>192</v>
      </c>
      <c r="G61" s="459">
        <f t="shared" si="9"/>
        <v>184</v>
      </c>
    </row>
    <row r="62" spans="1:7" ht="15" customHeight="1" x14ac:dyDescent="0.3">
      <c r="A62" s="33" t="s">
        <v>228</v>
      </c>
      <c r="B62" s="227">
        <f t="shared" ref="B62:E62" si="28">SUM(B19+B33+B47)</f>
        <v>260</v>
      </c>
      <c r="C62" s="227">
        <f t="shared" si="28"/>
        <v>364</v>
      </c>
      <c r="D62" s="227">
        <f t="shared" si="28"/>
        <v>255</v>
      </c>
      <c r="E62" s="227">
        <f t="shared" si="28"/>
        <v>180</v>
      </c>
      <c r="F62" s="83">
        <f t="shared" ref="F62" si="29">SUM(F19+F33+F47)</f>
        <v>272</v>
      </c>
      <c r="G62" s="459">
        <f t="shared" si="9"/>
        <v>203</v>
      </c>
    </row>
    <row r="63" spans="1:7" ht="15" customHeight="1" x14ac:dyDescent="0.3">
      <c r="A63" s="33" t="s">
        <v>229</v>
      </c>
      <c r="B63" s="227">
        <f t="shared" ref="B63:E63" si="30">SUM(B20+B34+B48)</f>
        <v>262</v>
      </c>
      <c r="C63" s="227">
        <f t="shared" si="30"/>
        <v>425</v>
      </c>
      <c r="D63" s="227">
        <f t="shared" si="30"/>
        <v>330</v>
      </c>
      <c r="E63" s="227">
        <f t="shared" si="30"/>
        <v>154</v>
      </c>
      <c r="F63" s="83">
        <f t="shared" ref="F63" si="31">SUM(F20+F34+F48)</f>
        <v>280</v>
      </c>
      <c r="G63" s="459">
        <f t="shared" si="9"/>
        <v>250</v>
      </c>
    </row>
    <row r="64" spans="1:7" ht="3.75" customHeight="1" x14ac:dyDescent="0.35">
      <c r="A64" s="115"/>
      <c r="B64" s="245"/>
      <c r="C64" s="245"/>
      <c r="D64" s="245"/>
      <c r="E64" s="245"/>
      <c r="F64" s="245"/>
      <c r="G64" s="323"/>
    </row>
    <row r="65" spans="6:7" ht="15.75" customHeight="1" x14ac:dyDescent="0.3">
      <c r="F65" s="34"/>
      <c r="G65" s="83"/>
    </row>
    <row r="66" spans="6:7" ht="15.75" customHeight="1" x14ac:dyDescent="0.3">
      <c r="F66" s="234"/>
      <c r="G66" s="83" t="s">
        <v>277</v>
      </c>
    </row>
    <row r="67" spans="6:7" ht="21" customHeight="1" x14ac:dyDescent="0.3">
      <c r="F67" s="235"/>
      <c r="G67" s="83" t="s">
        <v>278</v>
      </c>
    </row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70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A4AE9-DF3C-4A30-B6C3-CB8DC92270B9}">
  <sheetPr>
    <tabColor theme="7"/>
    <pageSetUpPr fitToPage="1"/>
  </sheetPr>
  <dimension ref="A1:K56"/>
  <sheetViews>
    <sheetView view="pageBreakPreview" zoomScale="70" zoomScaleSheetLayoutView="70" workbookViewId="0"/>
  </sheetViews>
  <sheetFormatPr defaultColWidth="11.44140625" defaultRowHeight="17.399999999999999" x14ac:dyDescent="0.35"/>
  <cols>
    <col min="1" max="1" width="20.88671875" style="1" customWidth="1"/>
    <col min="2" max="2" width="22.44140625" style="1" customWidth="1"/>
    <col min="3" max="7" width="11" style="4" customWidth="1"/>
    <col min="8" max="8" width="11" style="82" customWidth="1"/>
    <col min="9" max="16384" width="11.44140625" style="1"/>
  </cols>
  <sheetData>
    <row r="1" spans="1:11" ht="21.75" customHeight="1" x14ac:dyDescent="0.35">
      <c r="A1" s="17" t="s">
        <v>375</v>
      </c>
      <c r="B1" s="45" t="s">
        <v>8</v>
      </c>
      <c r="C1" s="18"/>
      <c r="D1" s="78"/>
      <c r="E1" s="78"/>
      <c r="F1" s="78"/>
      <c r="G1" s="78"/>
      <c r="H1" s="468"/>
    </row>
    <row r="2" spans="1:11" ht="21.75" customHeight="1" x14ac:dyDescent="0.35">
      <c r="A2" s="19" t="s">
        <v>376</v>
      </c>
      <c r="B2" s="20" t="s">
        <v>377</v>
      </c>
      <c r="C2" s="18"/>
      <c r="D2" s="21"/>
      <c r="E2" s="21"/>
      <c r="F2" s="21"/>
      <c r="G2" s="21"/>
      <c r="H2" s="468"/>
    </row>
    <row r="3" spans="1:11" ht="21.75" customHeight="1" x14ac:dyDescent="0.35">
      <c r="A3" s="19"/>
      <c r="B3" s="20"/>
      <c r="C3" s="18"/>
      <c r="D3" s="21"/>
      <c r="E3" s="21"/>
      <c r="F3" s="21"/>
      <c r="G3" s="21"/>
      <c r="H3" s="468"/>
    </row>
    <row r="4" spans="1:11" ht="21.75" customHeight="1" x14ac:dyDescent="0.3">
      <c r="C4" s="1"/>
      <c r="D4" s="1"/>
      <c r="E4" s="1"/>
      <c r="F4" s="1"/>
      <c r="G4" s="460"/>
      <c r="H4" s="516" t="s">
        <v>461</v>
      </c>
    </row>
    <row r="5" spans="1:11" ht="21.75" customHeight="1" x14ac:dyDescent="0.3">
      <c r="A5" s="47" t="s">
        <v>44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11" ht="21.75" customHeight="1" x14ac:dyDescent="0.3">
      <c r="A6" s="23" t="s">
        <v>45</v>
      </c>
      <c r="B6" s="24" t="s">
        <v>25</v>
      </c>
      <c r="C6" s="461">
        <v>2019</v>
      </c>
      <c r="D6" s="461">
        <v>2020</v>
      </c>
      <c r="E6" s="461">
        <v>2021</v>
      </c>
      <c r="F6" s="461">
        <v>2022</v>
      </c>
      <c r="G6" s="461">
        <v>2023</v>
      </c>
      <c r="H6" s="461">
        <v>2024</v>
      </c>
    </row>
    <row r="7" spans="1:11" ht="7.5" customHeight="1" x14ac:dyDescent="0.35">
      <c r="A7" s="25"/>
      <c r="B7" s="22"/>
      <c r="C7" s="26"/>
      <c r="D7" s="26"/>
      <c r="E7" s="26"/>
      <c r="F7" s="82"/>
      <c r="G7" s="82"/>
    </row>
    <row r="8" spans="1:11" ht="21.75" customHeight="1" x14ac:dyDescent="0.3">
      <c r="A8" s="27" t="s">
        <v>46</v>
      </c>
      <c r="B8" s="27" t="s">
        <v>27</v>
      </c>
      <c r="C8" s="28">
        <v>33</v>
      </c>
      <c r="D8" s="28">
        <v>23</v>
      </c>
      <c r="E8" s="28">
        <v>31</v>
      </c>
      <c r="F8" s="28">
        <v>4</v>
      </c>
      <c r="G8" s="28">
        <v>26</v>
      </c>
      <c r="H8" s="28">
        <v>14</v>
      </c>
    </row>
    <row r="9" spans="1:11" ht="21.75" customHeight="1" x14ac:dyDescent="0.3">
      <c r="A9" s="20" t="s">
        <v>47</v>
      </c>
      <c r="B9" s="27" t="s">
        <v>28</v>
      </c>
      <c r="C9" s="28">
        <v>15</v>
      </c>
      <c r="D9" s="28">
        <v>15</v>
      </c>
      <c r="E9" s="28">
        <v>21</v>
      </c>
      <c r="F9" s="28">
        <v>3</v>
      </c>
      <c r="G9" s="28">
        <v>16</v>
      </c>
      <c r="H9" s="28">
        <v>9</v>
      </c>
    </row>
    <row r="10" spans="1:11" ht="21.75" customHeight="1" x14ac:dyDescent="0.3">
      <c r="A10" s="27"/>
      <c r="B10" s="27" t="s">
        <v>29</v>
      </c>
      <c r="C10" s="28">
        <v>18</v>
      </c>
      <c r="D10" s="28">
        <v>8</v>
      </c>
      <c r="E10" s="28">
        <v>10</v>
      </c>
      <c r="F10" s="28">
        <v>1</v>
      </c>
      <c r="G10" s="28">
        <v>10</v>
      </c>
      <c r="H10" s="28">
        <v>5</v>
      </c>
    </row>
    <row r="11" spans="1:11" ht="21.75" customHeight="1" x14ac:dyDescent="0.3">
      <c r="A11" s="27"/>
      <c r="B11" s="20"/>
      <c r="C11" s="28"/>
      <c r="D11" s="28"/>
      <c r="E11" s="28"/>
      <c r="F11" s="28"/>
      <c r="G11" s="28"/>
      <c r="H11" s="28"/>
      <c r="I11" s="13"/>
    </row>
    <row r="12" spans="1:11" ht="21.75" customHeight="1" x14ac:dyDescent="0.3">
      <c r="A12" s="27" t="s">
        <v>48</v>
      </c>
      <c r="B12" s="27" t="s">
        <v>27</v>
      </c>
      <c r="C12" s="28">
        <v>1</v>
      </c>
      <c r="D12" s="28">
        <v>2</v>
      </c>
      <c r="E12" s="28">
        <v>1</v>
      </c>
      <c r="F12" s="28">
        <v>0</v>
      </c>
      <c r="G12" s="28">
        <v>1</v>
      </c>
      <c r="H12" s="28">
        <v>1</v>
      </c>
    </row>
    <row r="13" spans="1:11" ht="21.75" customHeight="1" x14ac:dyDescent="0.3">
      <c r="A13" s="20" t="s">
        <v>49</v>
      </c>
      <c r="B13" s="27" t="s">
        <v>28</v>
      </c>
      <c r="C13" s="28">
        <v>0</v>
      </c>
      <c r="D13" s="28">
        <v>1</v>
      </c>
      <c r="E13" s="28">
        <v>0</v>
      </c>
      <c r="F13" s="28">
        <v>0</v>
      </c>
      <c r="G13" s="28">
        <v>0</v>
      </c>
      <c r="H13" s="28">
        <v>0</v>
      </c>
    </row>
    <row r="14" spans="1:11" ht="21.75" customHeight="1" x14ac:dyDescent="0.3">
      <c r="A14" s="27"/>
      <c r="B14" s="27" t="s">
        <v>29</v>
      </c>
      <c r="C14" s="28">
        <v>1</v>
      </c>
      <c r="D14" s="28">
        <v>1</v>
      </c>
      <c r="E14" s="28">
        <v>1</v>
      </c>
      <c r="F14" s="28">
        <v>0</v>
      </c>
      <c r="G14" s="28">
        <v>1</v>
      </c>
      <c r="H14" s="28">
        <v>1</v>
      </c>
      <c r="K14" s="14"/>
    </row>
    <row r="15" spans="1:11" ht="21.75" customHeight="1" x14ac:dyDescent="0.3">
      <c r="A15" s="27"/>
      <c r="B15" s="20"/>
      <c r="C15" s="28"/>
      <c r="D15" s="28"/>
      <c r="E15" s="28"/>
      <c r="F15" s="28"/>
      <c r="G15" s="28"/>
      <c r="H15" s="28"/>
      <c r="I15" s="464"/>
    </row>
    <row r="16" spans="1:11" ht="21.75" customHeight="1" x14ac:dyDescent="0.3">
      <c r="A16" s="27" t="s">
        <v>50</v>
      </c>
      <c r="B16" s="27" t="s">
        <v>27</v>
      </c>
      <c r="C16" s="28">
        <v>5</v>
      </c>
      <c r="D16" s="28">
        <v>1</v>
      </c>
      <c r="E16" s="28">
        <v>1</v>
      </c>
      <c r="F16" s="28">
        <v>0</v>
      </c>
      <c r="G16" s="28">
        <v>2</v>
      </c>
      <c r="H16" s="28">
        <v>1</v>
      </c>
    </row>
    <row r="17" spans="1:9" ht="21.75" customHeight="1" x14ac:dyDescent="0.3">
      <c r="A17" s="20" t="s">
        <v>51</v>
      </c>
      <c r="B17" s="27" t="s">
        <v>28</v>
      </c>
      <c r="C17" s="28">
        <v>3</v>
      </c>
      <c r="D17" s="28">
        <v>1</v>
      </c>
      <c r="E17" s="28">
        <v>0</v>
      </c>
      <c r="F17" s="28">
        <v>0</v>
      </c>
      <c r="G17" s="28">
        <v>1</v>
      </c>
      <c r="H17" s="28">
        <v>1</v>
      </c>
    </row>
    <row r="18" spans="1:9" ht="21.75" customHeight="1" x14ac:dyDescent="0.3">
      <c r="A18" s="27"/>
      <c r="B18" s="27" t="s">
        <v>29</v>
      </c>
      <c r="C18" s="28">
        <v>2</v>
      </c>
      <c r="D18" s="28">
        <v>0</v>
      </c>
      <c r="E18" s="28">
        <v>1</v>
      </c>
      <c r="F18" s="28">
        <v>0</v>
      </c>
      <c r="G18" s="28">
        <v>1</v>
      </c>
      <c r="H18" s="28">
        <v>0</v>
      </c>
    </row>
    <row r="19" spans="1:9" ht="21.75" customHeight="1" x14ac:dyDescent="0.3">
      <c r="A19" s="20"/>
      <c r="B19" s="27"/>
      <c r="C19" s="28"/>
      <c r="D19" s="28"/>
      <c r="E19" s="28"/>
      <c r="F19" s="28"/>
      <c r="G19" s="28"/>
      <c r="H19" s="28"/>
    </row>
    <row r="20" spans="1:9" ht="21.75" customHeight="1" x14ac:dyDescent="0.3">
      <c r="A20" s="27" t="s">
        <v>52</v>
      </c>
      <c r="B20" s="27" t="s">
        <v>27</v>
      </c>
      <c r="C20" s="28">
        <v>1</v>
      </c>
      <c r="D20" s="28">
        <v>1</v>
      </c>
      <c r="E20" s="28">
        <v>0</v>
      </c>
      <c r="F20" s="28">
        <v>0</v>
      </c>
      <c r="G20" s="28">
        <v>0</v>
      </c>
      <c r="H20" s="28">
        <v>0</v>
      </c>
    </row>
    <row r="21" spans="1:9" ht="21.75" customHeight="1" x14ac:dyDescent="0.3">
      <c r="A21" s="20" t="s">
        <v>53</v>
      </c>
      <c r="B21" s="27" t="s">
        <v>28</v>
      </c>
      <c r="C21" s="28">
        <v>1</v>
      </c>
      <c r="D21" s="28">
        <v>1</v>
      </c>
      <c r="E21" s="28">
        <v>0</v>
      </c>
      <c r="F21" s="28">
        <v>0</v>
      </c>
      <c r="G21" s="28">
        <v>0</v>
      </c>
      <c r="H21" s="28">
        <v>0</v>
      </c>
    </row>
    <row r="22" spans="1:9" ht="21.75" customHeight="1" x14ac:dyDescent="0.3">
      <c r="A22" s="20"/>
      <c r="B22" s="27" t="s">
        <v>29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1:9" ht="21.75" customHeight="1" x14ac:dyDescent="0.3">
      <c r="A23" s="32"/>
      <c r="B23" s="20"/>
      <c r="C23" s="28"/>
      <c r="D23" s="28"/>
      <c r="E23" s="28"/>
      <c r="F23" s="28"/>
      <c r="G23" s="28"/>
      <c r="H23" s="28"/>
    </row>
    <row r="24" spans="1:9" ht="21.75" customHeight="1" x14ac:dyDescent="0.3">
      <c r="A24" s="27" t="s">
        <v>54</v>
      </c>
      <c r="B24" s="27" t="s">
        <v>27</v>
      </c>
      <c r="C24" s="28">
        <v>7</v>
      </c>
      <c r="D24" s="28">
        <v>6</v>
      </c>
      <c r="E24" s="28">
        <v>9</v>
      </c>
      <c r="F24" s="28">
        <v>2</v>
      </c>
      <c r="G24" s="28">
        <v>8</v>
      </c>
      <c r="H24" s="28">
        <v>4</v>
      </c>
    </row>
    <row r="25" spans="1:9" ht="21.75" customHeight="1" x14ac:dyDescent="0.3">
      <c r="A25" s="20" t="s">
        <v>55</v>
      </c>
      <c r="B25" s="20" t="s">
        <v>56</v>
      </c>
      <c r="C25" s="28">
        <v>6</v>
      </c>
      <c r="D25" s="28">
        <v>4</v>
      </c>
      <c r="E25" s="28">
        <v>3</v>
      </c>
      <c r="F25" s="28">
        <v>1</v>
      </c>
      <c r="G25" s="28">
        <v>5</v>
      </c>
      <c r="H25" s="28">
        <v>2</v>
      </c>
    </row>
    <row r="26" spans="1:9" ht="21.75" customHeight="1" x14ac:dyDescent="0.3">
      <c r="A26" s="27"/>
      <c r="B26" s="27" t="s">
        <v>29</v>
      </c>
      <c r="C26" s="28">
        <v>1</v>
      </c>
      <c r="D26" s="28">
        <v>2</v>
      </c>
      <c r="E26" s="28">
        <v>6</v>
      </c>
      <c r="F26" s="28">
        <v>1</v>
      </c>
      <c r="G26" s="28">
        <v>3</v>
      </c>
      <c r="H26" s="28">
        <v>2</v>
      </c>
    </row>
    <row r="27" spans="1:9" ht="7.5" customHeight="1" x14ac:dyDescent="0.35">
      <c r="A27" s="42"/>
      <c r="B27" s="42"/>
      <c r="C27" s="312"/>
      <c r="D27" s="312"/>
      <c r="E27" s="312"/>
      <c r="F27" s="84"/>
      <c r="G27" s="84"/>
      <c r="H27" s="84"/>
      <c r="I27" s="464"/>
    </row>
    <row r="28" spans="1:9" ht="7.5" customHeight="1" x14ac:dyDescent="0.35">
      <c r="A28" s="40"/>
      <c r="B28" s="40"/>
      <c r="C28" s="313"/>
      <c r="D28" s="313"/>
      <c r="E28" s="313"/>
      <c r="F28" s="82"/>
      <c r="G28" s="82"/>
    </row>
    <row r="29" spans="1:9" ht="21.75" customHeight="1" x14ac:dyDescent="0.3">
      <c r="A29" s="45" t="s">
        <v>33</v>
      </c>
      <c r="B29" s="32" t="s">
        <v>57</v>
      </c>
      <c r="C29" s="472">
        <v>47</v>
      </c>
      <c r="D29" s="472">
        <v>33</v>
      </c>
      <c r="E29" s="472">
        <v>42</v>
      </c>
      <c r="F29" s="472">
        <v>6</v>
      </c>
      <c r="G29" s="472">
        <v>37</v>
      </c>
      <c r="H29" s="472">
        <v>20</v>
      </c>
    </row>
    <row r="30" spans="1:9" ht="21.75" customHeight="1" x14ac:dyDescent="0.3">
      <c r="A30" s="32" t="s">
        <v>35</v>
      </c>
      <c r="B30" s="45" t="s">
        <v>36</v>
      </c>
      <c r="C30" s="473">
        <v>25</v>
      </c>
      <c r="D30" s="473">
        <v>22</v>
      </c>
      <c r="E30" s="473">
        <v>24</v>
      </c>
      <c r="F30" s="473">
        <v>4</v>
      </c>
      <c r="G30" s="473">
        <v>22</v>
      </c>
      <c r="H30" s="473">
        <v>12</v>
      </c>
    </row>
    <row r="31" spans="1:9" ht="21.75" customHeight="1" x14ac:dyDescent="0.35">
      <c r="A31" s="22"/>
      <c r="B31" s="45" t="s">
        <v>37</v>
      </c>
      <c r="C31" s="473">
        <v>22</v>
      </c>
      <c r="D31" s="473">
        <v>11</v>
      </c>
      <c r="E31" s="473">
        <v>18</v>
      </c>
      <c r="F31" s="473">
        <v>2</v>
      </c>
      <c r="G31" s="473">
        <v>15</v>
      </c>
      <c r="H31" s="473">
        <v>8</v>
      </c>
    </row>
    <row r="32" spans="1:9" ht="7.5" customHeight="1" x14ac:dyDescent="0.3">
      <c r="A32" s="9"/>
      <c r="B32" s="9"/>
      <c r="C32" s="16"/>
      <c r="D32" s="16"/>
      <c r="E32" s="43"/>
      <c r="F32" s="43"/>
      <c r="G32" s="43"/>
      <c r="H32" s="471"/>
    </row>
    <row r="33" spans="1:9" ht="21.75" customHeight="1" x14ac:dyDescent="0.3">
      <c r="A33" s="6"/>
      <c r="B33" s="6"/>
      <c r="C33" s="7"/>
      <c r="D33" s="7"/>
      <c r="E33" s="7"/>
      <c r="F33" s="7"/>
      <c r="G33" s="7"/>
      <c r="H33" s="462"/>
    </row>
    <row r="34" spans="1:9" ht="21.75" customHeight="1" x14ac:dyDescent="0.3">
      <c r="A34" s="6"/>
      <c r="B34" s="2"/>
      <c r="C34" s="1"/>
      <c r="D34" s="1"/>
      <c r="E34" s="3"/>
      <c r="F34" s="1"/>
      <c r="G34" s="34"/>
      <c r="H34" s="83" t="s">
        <v>38</v>
      </c>
    </row>
    <row r="35" spans="1:9" ht="21.75" customHeight="1" x14ac:dyDescent="0.3">
      <c r="A35" s="6"/>
      <c r="B35" s="6"/>
      <c r="C35" s="7"/>
      <c r="D35" s="7"/>
      <c r="E35" s="7"/>
      <c r="F35" s="7"/>
      <c r="G35" s="35"/>
      <c r="H35" s="83" t="s">
        <v>39</v>
      </c>
    </row>
    <row r="36" spans="1:9" ht="15" customHeight="1" x14ac:dyDescent="0.3">
      <c r="A36" s="6"/>
      <c r="B36" s="6"/>
      <c r="C36" s="7"/>
      <c r="D36" s="7"/>
      <c r="E36" s="7"/>
      <c r="F36" s="7"/>
      <c r="G36" s="7"/>
      <c r="H36" s="462"/>
    </row>
    <row r="37" spans="1:9" ht="15" customHeight="1" x14ac:dyDescent="0.3">
      <c r="A37" s="6"/>
      <c r="B37" s="6"/>
      <c r="C37" s="7"/>
      <c r="D37" s="7"/>
      <c r="E37" s="7"/>
      <c r="F37" s="7"/>
      <c r="G37" s="7"/>
      <c r="H37" s="462"/>
    </row>
    <row r="38" spans="1:9" x14ac:dyDescent="0.3">
      <c r="A38" s="6"/>
      <c r="B38" s="6"/>
      <c r="C38" s="7"/>
      <c r="D38" s="7"/>
      <c r="E38" s="7"/>
      <c r="F38" s="7"/>
      <c r="G38" s="7"/>
      <c r="H38" s="462"/>
    </row>
    <row r="39" spans="1:9" x14ac:dyDescent="0.3">
      <c r="A39" s="6"/>
      <c r="B39" s="6"/>
      <c r="C39" s="7"/>
      <c r="D39" s="7"/>
      <c r="E39" s="7"/>
      <c r="F39" s="7"/>
      <c r="G39" s="7"/>
      <c r="H39" s="462"/>
      <c r="I39" s="464"/>
    </row>
    <row r="40" spans="1:9" x14ac:dyDescent="0.3">
      <c r="A40" s="6"/>
      <c r="B40" s="6"/>
      <c r="C40" s="7"/>
      <c r="D40" s="7"/>
      <c r="E40" s="7"/>
      <c r="F40" s="7"/>
      <c r="G40" s="7"/>
      <c r="H40" s="462"/>
    </row>
    <row r="41" spans="1:9" x14ac:dyDescent="0.3">
      <c r="A41" s="6"/>
      <c r="B41" s="6"/>
      <c r="C41" s="7"/>
      <c r="D41" s="7"/>
      <c r="E41" s="7"/>
      <c r="F41" s="7"/>
      <c r="G41" s="7"/>
      <c r="H41" s="462"/>
    </row>
    <row r="43" spans="1:9" x14ac:dyDescent="0.35">
      <c r="A43" s="2"/>
      <c r="B43" s="2"/>
    </row>
    <row r="45" spans="1:9" x14ac:dyDescent="0.35">
      <c r="A45" s="5"/>
    </row>
    <row r="47" spans="1:9" ht="12" customHeight="1" x14ac:dyDescent="0.35">
      <c r="B47" s="5"/>
    </row>
    <row r="50" spans="1:9" s="4" customFormat="1" x14ac:dyDescent="0.35">
      <c r="A50" s="1"/>
      <c r="B50" s="1"/>
      <c r="H50" s="82"/>
    </row>
    <row r="51" spans="1:9" x14ac:dyDescent="0.35">
      <c r="I51" s="464"/>
    </row>
    <row r="56" spans="1:9" x14ac:dyDescent="0.35">
      <c r="I56" s="464"/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79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7" tint="0.79998168889431442"/>
  </sheetPr>
  <dimension ref="A1:N66"/>
  <sheetViews>
    <sheetView view="pageBreakPreview" zoomScale="90" zoomScaleSheetLayoutView="90" workbookViewId="0"/>
  </sheetViews>
  <sheetFormatPr defaultColWidth="9.109375" defaultRowHeight="17.399999999999999" x14ac:dyDescent="0.35"/>
  <cols>
    <col min="1" max="1" width="43.33203125" style="91" customWidth="1"/>
    <col min="2" max="6" width="12.33203125" style="100" customWidth="1"/>
    <col min="7" max="7" width="12.33203125" style="240" customWidth="1"/>
    <col min="8" max="12" width="9.109375" style="91"/>
    <col min="13" max="13" width="12.5546875" style="91" customWidth="1"/>
    <col min="14" max="256" width="9.109375" style="91"/>
    <col min="257" max="257" width="43.33203125" style="91" customWidth="1"/>
    <col min="258" max="263" width="12.33203125" style="91" customWidth="1"/>
    <col min="264" max="268" width="9.109375" style="91"/>
    <col min="269" max="269" width="12.5546875" style="91" customWidth="1"/>
    <col min="270" max="512" width="9.109375" style="91"/>
    <col min="513" max="513" width="43.33203125" style="91" customWidth="1"/>
    <col min="514" max="519" width="12.33203125" style="91" customWidth="1"/>
    <col min="520" max="524" width="9.109375" style="91"/>
    <col min="525" max="525" width="12.5546875" style="91" customWidth="1"/>
    <col min="526" max="768" width="9.109375" style="91"/>
    <col min="769" max="769" width="43.33203125" style="91" customWidth="1"/>
    <col min="770" max="775" width="12.33203125" style="91" customWidth="1"/>
    <col min="776" max="780" width="9.109375" style="91"/>
    <col min="781" max="781" width="12.5546875" style="91" customWidth="1"/>
    <col min="782" max="1024" width="9.109375" style="91"/>
    <col min="1025" max="1025" width="43.33203125" style="91" customWidth="1"/>
    <col min="1026" max="1031" width="12.33203125" style="91" customWidth="1"/>
    <col min="1032" max="1036" width="9.109375" style="91"/>
    <col min="1037" max="1037" width="12.5546875" style="91" customWidth="1"/>
    <col min="1038" max="1280" width="9.109375" style="91"/>
    <col min="1281" max="1281" width="43.33203125" style="91" customWidth="1"/>
    <col min="1282" max="1287" width="12.33203125" style="91" customWidth="1"/>
    <col min="1288" max="1292" width="9.109375" style="91"/>
    <col min="1293" max="1293" width="12.5546875" style="91" customWidth="1"/>
    <col min="1294" max="1536" width="9.109375" style="91"/>
    <col min="1537" max="1537" width="43.33203125" style="91" customWidth="1"/>
    <col min="1538" max="1543" width="12.33203125" style="91" customWidth="1"/>
    <col min="1544" max="1548" width="9.109375" style="91"/>
    <col min="1549" max="1549" width="12.5546875" style="91" customWidth="1"/>
    <col min="1550" max="1792" width="9.109375" style="91"/>
    <col min="1793" max="1793" width="43.33203125" style="91" customWidth="1"/>
    <col min="1794" max="1799" width="12.33203125" style="91" customWidth="1"/>
    <col min="1800" max="1804" width="9.109375" style="91"/>
    <col min="1805" max="1805" width="12.5546875" style="91" customWidth="1"/>
    <col min="1806" max="2048" width="9.109375" style="91"/>
    <col min="2049" max="2049" width="43.33203125" style="91" customWidth="1"/>
    <col min="2050" max="2055" width="12.33203125" style="91" customWidth="1"/>
    <col min="2056" max="2060" width="9.109375" style="91"/>
    <col min="2061" max="2061" width="12.5546875" style="91" customWidth="1"/>
    <col min="2062" max="2304" width="9.109375" style="91"/>
    <col min="2305" max="2305" width="43.33203125" style="91" customWidth="1"/>
    <col min="2306" max="2311" width="12.33203125" style="91" customWidth="1"/>
    <col min="2312" max="2316" width="9.109375" style="91"/>
    <col min="2317" max="2317" width="12.5546875" style="91" customWidth="1"/>
    <col min="2318" max="2560" width="9.109375" style="91"/>
    <col min="2561" max="2561" width="43.33203125" style="91" customWidth="1"/>
    <col min="2562" max="2567" width="12.33203125" style="91" customWidth="1"/>
    <col min="2568" max="2572" width="9.109375" style="91"/>
    <col min="2573" max="2573" width="12.5546875" style="91" customWidth="1"/>
    <col min="2574" max="2816" width="9.109375" style="91"/>
    <col min="2817" max="2817" width="43.33203125" style="91" customWidth="1"/>
    <col min="2818" max="2823" width="12.33203125" style="91" customWidth="1"/>
    <col min="2824" max="2828" width="9.109375" style="91"/>
    <col min="2829" max="2829" width="12.5546875" style="91" customWidth="1"/>
    <col min="2830" max="3072" width="9.109375" style="91"/>
    <col min="3073" max="3073" width="43.33203125" style="91" customWidth="1"/>
    <col min="3074" max="3079" width="12.33203125" style="91" customWidth="1"/>
    <col min="3080" max="3084" width="9.109375" style="91"/>
    <col min="3085" max="3085" width="12.5546875" style="91" customWidth="1"/>
    <col min="3086" max="3328" width="9.109375" style="91"/>
    <col min="3329" max="3329" width="43.33203125" style="91" customWidth="1"/>
    <col min="3330" max="3335" width="12.33203125" style="91" customWidth="1"/>
    <col min="3336" max="3340" width="9.109375" style="91"/>
    <col min="3341" max="3341" width="12.5546875" style="91" customWidth="1"/>
    <col min="3342" max="3584" width="9.109375" style="91"/>
    <col min="3585" max="3585" width="43.33203125" style="91" customWidth="1"/>
    <col min="3586" max="3591" width="12.33203125" style="91" customWidth="1"/>
    <col min="3592" max="3596" width="9.109375" style="91"/>
    <col min="3597" max="3597" width="12.5546875" style="91" customWidth="1"/>
    <col min="3598" max="3840" width="9.109375" style="91"/>
    <col min="3841" max="3841" width="43.33203125" style="91" customWidth="1"/>
    <col min="3842" max="3847" width="12.33203125" style="91" customWidth="1"/>
    <col min="3848" max="3852" width="9.109375" style="91"/>
    <col min="3853" max="3853" width="12.5546875" style="91" customWidth="1"/>
    <col min="3854" max="4096" width="9.109375" style="91"/>
    <col min="4097" max="4097" width="43.33203125" style="91" customWidth="1"/>
    <col min="4098" max="4103" width="12.33203125" style="91" customWidth="1"/>
    <col min="4104" max="4108" width="9.109375" style="91"/>
    <col min="4109" max="4109" width="12.5546875" style="91" customWidth="1"/>
    <col min="4110" max="4352" width="9.109375" style="91"/>
    <col min="4353" max="4353" width="43.33203125" style="91" customWidth="1"/>
    <col min="4354" max="4359" width="12.33203125" style="91" customWidth="1"/>
    <col min="4360" max="4364" width="9.109375" style="91"/>
    <col min="4365" max="4365" width="12.5546875" style="91" customWidth="1"/>
    <col min="4366" max="4608" width="9.109375" style="91"/>
    <col min="4609" max="4609" width="43.33203125" style="91" customWidth="1"/>
    <col min="4610" max="4615" width="12.33203125" style="91" customWidth="1"/>
    <col min="4616" max="4620" width="9.109375" style="91"/>
    <col min="4621" max="4621" width="12.5546875" style="91" customWidth="1"/>
    <col min="4622" max="4864" width="9.109375" style="91"/>
    <col min="4865" max="4865" width="43.33203125" style="91" customWidth="1"/>
    <col min="4866" max="4871" width="12.33203125" style="91" customWidth="1"/>
    <col min="4872" max="4876" width="9.109375" style="91"/>
    <col min="4877" max="4877" width="12.5546875" style="91" customWidth="1"/>
    <col min="4878" max="5120" width="9.109375" style="91"/>
    <col min="5121" max="5121" width="43.33203125" style="91" customWidth="1"/>
    <col min="5122" max="5127" width="12.33203125" style="91" customWidth="1"/>
    <col min="5128" max="5132" width="9.109375" style="91"/>
    <col min="5133" max="5133" width="12.5546875" style="91" customWidth="1"/>
    <col min="5134" max="5376" width="9.109375" style="91"/>
    <col min="5377" max="5377" width="43.33203125" style="91" customWidth="1"/>
    <col min="5378" max="5383" width="12.33203125" style="91" customWidth="1"/>
    <col min="5384" max="5388" width="9.109375" style="91"/>
    <col min="5389" max="5389" width="12.5546875" style="91" customWidth="1"/>
    <col min="5390" max="5632" width="9.109375" style="91"/>
    <col min="5633" max="5633" width="43.33203125" style="91" customWidth="1"/>
    <col min="5634" max="5639" width="12.33203125" style="91" customWidth="1"/>
    <col min="5640" max="5644" width="9.109375" style="91"/>
    <col min="5645" max="5645" width="12.5546875" style="91" customWidth="1"/>
    <col min="5646" max="5888" width="9.109375" style="91"/>
    <col min="5889" max="5889" width="43.33203125" style="91" customWidth="1"/>
    <col min="5890" max="5895" width="12.33203125" style="91" customWidth="1"/>
    <col min="5896" max="5900" width="9.109375" style="91"/>
    <col min="5901" max="5901" width="12.5546875" style="91" customWidth="1"/>
    <col min="5902" max="6144" width="9.109375" style="91"/>
    <col min="6145" max="6145" width="43.33203125" style="91" customWidth="1"/>
    <col min="6146" max="6151" width="12.33203125" style="91" customWidth="1"/>
    <col min="6152" max="6156" width="9.109375" style="91"/>
    <col min="6157" max="6157" width="12.5546875" style="91" customWidth="1"/>
    <col min="6158" max="6400" width="9.109375" style="91"/>
    <col min="6401" max="6401" width="43.33203125" style="91" customWidth="1"/>
    <col min="6402" max="6407" width="12.33203125" style="91" customWidth="1"/>
    <col min="6408" max="6412" width="9.109375" style="91"/>
    <col min="6413" max="6413" width="12.5546875" style="91" customWidth="1"/>
    <col min="6414" max="6656" width="9.109375" style="91"/>
    <col min="6657" max="6657" width="43.33203125" style="91" customWidth="1"/>
    <col min="6658" max="6663" width="12.33203125" style="91" customWidth="1"/>
    <col min="6664" max="6668" width="9.109375" style="91"/>
    <col min="6669" max="6669" width="12.5546875" style="91" customWidth="1"/>
    <col min="6670" max="6912" width="9.109375" style="91"/>
    <col min="6913" max="6913" width="43.33203125" style="91" customWidth="1"/>
    <col min="6914" max="6919" width="12.33203125" style="91" customWidth="1"/>
    <col min="6920" max="6924" width="9.109375" style="91"/>
    <col min="6925" max="6925" width="12.5546875" style="91" customWidth="1"/>
    <col min="6926" max="7168" width="9.109375" style="91"/>
    <col min="7169" max="7169" width="43.33203125" style="91" customWidth="1"/>
    <col min="7170" max="7175" width="12.33203125" style="91" customWidth="1"/>
    <col min="7176" max="7180" width="9.109375" style="91"/>
    <col min="7181" max="7181" width="12.5546875" style="91" customWidth="1"/>
    <col min="7182" max="7424" width="9.109375" style="91"/>
    <col min="7425" max="7425" width="43.33203125" style="91" customWidth="1"/>
    <col min="7426" max="7431" width="12.33203125" style="91" customWidth="1"/>
    <col min="7432" max="7436" width="9.109375" style="91"/>
    <col min="7437" max="7437" width="12.5546875" style="91" customWidth="1"/>
    <col min="7438" max="7680" width="9.109375" style="91"/>
    <col min="7681" max="7681" width="43.33203125" style="91" customWidth="1"/>
    <col min="7682" max="7687" width="12.33203125" style="91" customWidth="1"/>
    <col min="7688" max="7692" width="9.109375" style="91"/>
    <col min="7693" max="7693" width="12.5546875" style="91" customWidth="1"/>
    <col min="7694" max="7936" width="9.109375" style="91"/>
    <col min="7937" max="7937" width="43.33203125" style="91" customWidth="1"/>
    <col min="7938" max="7943" width="12.33203125" style="91" customWidth="1"/>
    <col min="7944" max="7948" width="9.109375" style="91"/>
    <col min="7949" max="7949" width="12.5546875" style="91" customWidth="1"/>
    <col min="7950" max="8192" width="9.109375" style="91"/>
    <col min="8193" max="8193" width="43.33203125" style="91" customWidth="1"/>
    <col min="8194" max="8199" width="12.33203125" style="91" customWidth="1"/>
    <col min="8200" max="8204" width="9.109375" style="91"/>
    <col min="8205" max="8205" width="12.5546875" style="91" customWidth="1"/>
    <col min="8206" max="8448" width="9.109375" style="91"/>
    <col min="8449" max="8449" width="43.33203125" style="91" customWidth="1"/>
    <col min="8450" max="8455" width="12.33203125" style="91" customWidth="1"/>
    <col min="8456" max="8460" width="9.109375" style="91"/>
    <col min="8461" max="8461" width="12.5546875" style="91" customWidth="1"/>
    <col min="8462" max="8704" width="9.109375" style="91"/>
    <col min="8705" max="8705" width="43.33203125" style="91" customWidth="1"/>
    <col min="8706" max="8711" width="12.33203125" style="91" customWidth="1"/>
    <col min="8712" max="8716" width="9.109375" style="91"/>
    <col min="8717" max="8717" width="12.5546875" style="91" customWidth="1"/>
    <col min="8718" max="8960" width="9.109375" style="91"/>
    <col min="8961" max="8961" width="43.33203125" style="91" customWidth="1"/>
    <col min="8962" max="8967" width="12.33203125" style="91" customWidth="1"/>
    <col min="8968" max="8972" width="9.109375" style="91"/>
    <col min="8973" max="8973" width="12.5546875" style="91" customWidth="1"/>
    <col min="8974" max="9216" width="9.109375" style="91"/>
    <col min="9217" max="9217" width="43.33203125" style="91" customWidth="1"/>
    <col min="9218" max="9223" width="12.33203125" style="91" customWidth="1"/>
    <col min="9224" max="9228" width="9.109375" style="91"/>
    <col min="9229" max="9229" width="12.5546875" style="91" customWidth="1"/>
    <col min="9230" max="9472" width="9.109375" style="91"/>
    <col min="9473" max="9473" width="43.33203125" style="91" customWidth="1"/>
    <col min="9474" max="9479" width="12.33203125" style="91" customWidth="1"/>
    <col min="9480" max="9484" width="9.109375" style="91"/>
    <col min="9485" max="9485" width="12.5546875" style="91" customWidth="1"/>
    <col min="9486" max="9728" width="9.109375" style="91"/>
    <col min="9729" max="9729" width="43.33203125" style="91" customWidth="1"/>
    <col min="9730" max="9735" width="12.33203125" style="91" customWidth="1"/>
    <col min="9736" max="9740" width="9.109375" style="91"/>
    <col min="9741" max="9741" width="12.5546875" style="91" customWidth="1"/>
    <col min="9742" max="9984" width="9.109375" style="91"/>
    <col min="9985" max="9985" width="43.33203125" style="91" customWidth="1"/>
    <col min="9986" max="9991" width="12.33203125" style="91" customWidth="1"/>
    <col min="9992" max="9996" width="9.109375" style="91"/>
    <col min="9997" max="9997" width="12.5546875" style="91" customWidth="1"/>
    <col min="9998" max="10240" width="9.109375" style="91"/>
    <col min="10241" max="10241" width="43.33203125" style="91" customWidth="1"/>
    <col min="10242" max="10247" width="12.33203125" style="91" customWidth="1"/>
    <col min="10248" max="10252" width="9.109375" style="91"/>
    <col min="10253" max="10253" width="12.5546875" style="91" customWidth="1"/>
    <col min="10254" max="10496" width="9.109375" style="91"/>
    <col min="10497" max="10497" width="43.33203125" style="91" customWidth="1"/>
    <col min="10498" max="10503" width="12.33203125" style="91" customWidth="1"/>
    <col min="10504" max="10508" width="9.109375" style="91"/>
    <col min="10509" max="10509" width="12.5546875" style="91" customWidth="1"/>
    <col min="10510" max="10752" width="9.109375" style="91"/>
    <col min="10753" max="10753" width="43.33203125" style="91" customWidth="1"/>
    <col min="10754" max="10759" width="12.33203125" style="91" customWidth="1"/>
    <col min="10760" max="10764" width="9.109375" style="91"/>
    <col min="10765" max="10765" width="12.5546875" style="91" customWidth="1"/>
    <col min="10766" max="11008" width="9.109375" style="91"/>
    <col min="11009" max="11009" width="43.33203125" style="91" customWidth="1"/>
    <col min="11010" max="11015" width="12.33203125" style="91" customWidth="1"/>
    <col min="11016" max="11020" width="9.109375" style="91"/>
    <col min="11021" max="11021" width="12.5546875" style="91" customWidth="1"/>
    <col min="11022" max="11264" width="9.109375" style="91"/>
    <col min="11265" max="11265" width="43.33203125" style="91" customWidth="1"/>
    <col min="11266" max="11271" width="12.33203125" style="91" customWidth="1"/>
    <col min="11272" max="11276" width="9.109375" style="91"/>
    <col min="11277" max="11277" width="12.5546875" style="91" customWidth="1"/>
    <col min="11278" max="11520" width="9.109375" style="91"/>
    <col min="11521" max="11521" width="43.33203125" style="91" customWidth="1"/>
    <col min="11522" max="11527" width="12.33203125" style="91" customWidth="1"/>
    <col min="11528" max="11532" width="9.109375" style="91"/>
    <col min="11533" max="11533" width="12.5546875" style="91" customWidth="1"/>
    <col min="11534" max="11776" width="9.109375" style="91"/>
    <col min="11777" max="11777" width="43.33203125" style="91" customWidth="1"/>
    <col min="11778" max="11783" width="12.33203125" style="91" customWidth="1"/>
    <col min="11784" max="11788" width="9.109375" style="91"/>
    <col min="11789" max="11789" width="12.5546875" style="91" customWidth="1"/>
    <col min="11790" max="12032" width="9.109375" style="91"/>
    <col min="12033" max="12033" width="43.33203125" style="91" customWidth="1"/>
    <col min="12034" max="12039" width="12.33203125" style="91" customWidth="1"/>
    <col min="12040" max="12044" width="9.109375" style="91"/>
    <col min="12045" max="12045" width="12.5546875" style="91" customWidth="1"/>
    <col min="12046" max="12288" width="9.109375" style="91"/>
    <col min="12289" max="12289" width="43.33203125" style="91" customWidth="1"/>
    <col min="12290" max="12295" width="12.33203125" style="91" customWidth="1"/>
    <col min="12296" max="12300" width="9.109375" style="91"/>
    <col min="12301" max="12301" width="12.5546875" style="91" customWidth="1"/>
    <col min="12302" max="12544" width="9.109375" style="91"/>
    <col min="12545" max="12545" width="43.33203125" style="91" customWidth="1"/>
    <col min="12546" max="12551" width="12.33203125" style="91" customWidth="1"/>
    <col min="12552" max="12556" width="9.109375" style="91"/>
    <col min="12557" max="12557" width="12.5546875" style="91" customWidth="1"/>
    <col min="12558" max="12800" width="9.109375" style="91"/>
    <col min="12801" max="12801" width="43.33203125" style="91" customWidth="1"/>
    <col min="12802" max="12807" width="12.33203125" style="91" customWidth="1"/>
    <col min="12808" max="12812" width="9.109375" style="91"/>
    <col min="12813" max="12813" width="12.5546875" style="91" customWidth="1"/>
    <col min="12814" max="13056" width="9.109375" style="91"/>
    <col min="13057" max="13057" width="43.33203125" style="91" customWidth="1"/>
    <col min="13058" max="13063" width="12.33203125" style="91" customWidth="1"/>
    <col min="13064" max="13068" width="9.109375" style="91"/>
    <col min="13069" max="13069" width="12.5546875" style="91" customWidth="1"/>
    <col min="13070" max="13312" width="9.109375" style="91"/>
    <col min="13313" max="13313" width="43.33203125" style="91" customWidth="1"/>
    <col min="13314" max="13319" width="12.33203125" style="91" customWidth="1"/>
    <col min="13320" max="13324" width="9.109375" style="91"/>
    <col min="13325" max="13325" width="12.5546875" style="91" customWidth="1"/>
    <col min="13326" max="13568" width="9.109375" style="91"/>
    <col min="13569" max="13569" width="43.33203125" style="91" customWidth="1"/>
    <col min="13570" max="13575" width="12.33203125" style="91" customWidth="1"/>
    <col min="13576" max="13580" width="9.109375" style="91"/>
    <col min="13581" max="13581" width="12.5546875" style="91" customWidth="1"/>
    <col min="13582" max="13824" width="9.109375" style="91"/>
    <col min="13825" max="13825" width="43.33203125" style="91" customWidth="1"/>
    <col min="13826" max="13831" width="12.33203125" style="91" customWidth="1"/>
    <col min="13832" max="13836" width="9.109375" style="91"/>
    <col min="13837" max="13837" width="12.5546875" style="91" customWidth="1"/>
    <col min="13838" max="14080" width="9.109375" style="91"/>
    <col min="14081" max="14081" width="43.33203125" style="91" customWidth="1"/>
    <col min="14082" max="14087" width="12.33203125" style="91" customWidth="1"/>
    <col min="14088" max="14092" width="9.109375" style="91"/>
    <col min="14093" max="14093" width="12.5546875" style="91" customWidth="1"/>
    <col min="14094" max="14336" width="9.109375" style="91"/>
    <col min="14337" max="14337" width="43.33203125" style="91" customWidth="1"/>
    <col min="14338" max="14343" width="12.33203125" style="91" customWidth="1"/>
    <col min="14344" max="14348" width="9.109375" style="91"/>
    <col min="14349" max="14349" width="12.5546875" style="91" customWidth="1"/>
    <col min="14350" max="14592" width="9.109375" style="91"/>
    <col min="14593" max="14593" width="43.33203125" style="91" customWidth="1"/>
    <col min="14594" max="14599" width="12.33203125" style="91" customWidth="1"/>
    <col min="14600" max="14604" width="9.109375" style="91"/>
    <col min="14605" max="14605" width="12.5546875" style="91" customWidth="1"/>
    <col min="14606" max="14848" width="9.109375" style="91"/>
    <col min="14849" max="14849" width="43.33203125" style="91" customWidth="1"/>
    <col min="14850" max="14855" width="12.33203125" style="91" customWidth="1"/>
    <col min="14856" max="14860" width="9.109375" style="91"/>
    <col min="14861" max="14861" width="12.5546875" style="91" customWidth="1"/>
    <col min="14862" max="15104" width="9.109375" style="91"/>
    <col min="15105" max="15105" width="43.33203125" style="91" customWidth="1"/>
    <col min="15106" max="15111" width="12.33203125" style="91" customWidth="1"/>
    <col min="15112" max="15116" width="9.109375" style="91"/>
    <col min="15117" max="15117" width="12.5546875" style="91" customWidth="1"/>
    <col min="15118" max="15360" width="9.109375" style="91"/>
    <col min="15361" max="15361" width="43.33203125" style="91" customWidth="1"/>
    <col min="15362" max="15367" width="12.33203125" style="91" customWidth="1"/>
    <col min="15368" max="15372" width="9.109375" style="91"/>
    <col min="15373" max="15373" width="12.5546875" style="91" customWidth="1"/>
    <col min="15374" max="15616" width="9.109375" style="91"/>
    <col min="15617" max="15617" width="43.33203125" style="91" customWidth="1"/>
    <col min="15618" max="15623" width="12.33203125" style="91" customWidth="1"/>
    <col min="15624" max="15628" width="9.109375" style="91"/>
    <col min="15629" max="15629" width="12.5546875" style="91" customWidth="1"/>
    <col min="15630" max="15872" width="9.109375" style="91"/>
    <col min="15873" max="15873" width="43.33203125" style="91" customWidth="1"/>
    <col min="15874" max="15879" width="12.33203125" style="91" customWidth="1"/>
    <col min="15880" max="15884" width="9.109375" style="91"/>
    <col min="15885" max="15885" width="12.5546875" style="91" customWidth="1"/>
    <col min="15886" max="16128" width="9.109375" style="91"/>
    <col min="16129" max="16129" width="43.33203125" style="91" customWidth="1"/>
    <col min="16130" max="16135" width="12.33203125" style="91" customWidth="1"/>
    <col min="16136" max="16140" width="9.109375" style="91"/>
    <col min="16141" max="16141" width="12.5546875" style="91" customWidth="1"/>
    <col min="16142" max="16384" width="9.109375" style="91"/>
  </cols>
  <sheetData>
    <row r="1" spans="1:14" s="1" customFormat="1" ht="18" customHeight="1" x14ac:dyDescent="0.35">
      <c r="A1" s="48" t="s">
        <v>303</v>
      </c>
      <c r="B1" s="18"/>
      <c r="C1" s="18"/>
      <c r="D1" s="78"/>
      <c r="E1" s="78"/>
      <c r="F1" s="78"/>
      <c r="G1" s="78"/>
    </row>
    <row r="2" spans="1:14" s="1" customFormat="1" ht="18" customHeight="1" x14ac:dyDescent="0.35">
      <c r="A2" s="20" t="s">
        <v>304</v>
      </c>
      <c r="B2" s="18"/>
      <c r="C2" s="18"/>
      <c r="D2" s="21"/>
      <c r="E2" s="21"/>
      <c r="F2" s="21"/>
      <c r="G2" s="21"/>
    </row>
    <row r="3" spans="1:14" ht="20.25" customHeight="1" x14ac:dyDescent="0.35"/>
    <row r="4" spans="1:14" ht="24.75" customHeight="1" x14ac:dyDescent="0.3">
      <c r="A4" s="193" t="s">
        <v>305</v>
      </c>
      <c r="B4" s="533" t="s">
        <v>306</v>
      </c>
      <c r="C4" s="533"/>
      <c r="D4" s="533"/>
      <c r="E4" s="533"/>
      <c r="F4" s="533"/>
      <c r="G4" s="533"/>
    </row>
    <row r="5" spans="1:14" ht="24.75" customHeight="1" x14ac:dyDescent="0.3">
      <c r="A5" s="194" t="s">
        <v>307</v>
      </c>
      <c r="B5" s="252">
        <v>2019</v>
      </c>
      <c r="C5" s="252">
        <v>2020</v>
      </c>
      <c r="D5" s="252">
        <v>2021</v>
      </c>
      <c r="E5" s="252">
        <v>2022</v>
      </c>
      <c r="F5" s="252">
        <v>2023</v>
      </c>
      <c r="G5" s="252">
        <v>2024</v>
      </c>
      <c r="L5" s="100"/>
      <c r="M5" s="100"/>
      <c r="N5" s="100"/>
    </row>
    <row r="6" spans="1:14" ht="5.0999999999999996" customHeight="1" x14ac:dyDescent="0.35">
      <c r="A6" s="154"/>
      <c r="B6" s="155"/>
      <c r="C6" s="155"/>
      <c r="D6" s="155"/>
      <c r="E6" s="155"/>
      <c r="F6" s="240"/>
    </row>
    <row r="7" spans="1:14" ht="15.6" customHeight="1" x14ac:dyDescent="0.35">
      <c r="A7" s="253" t="s">
        <v>26</v>
      </c>
      <c r="B7" s="254">
        <f t="shared" ref="B7:F7" si="0">SUM(B8:B19)</f>
        <v>1971</v>
      </c>
      <c r="C7" s="254">
        <f t="shared" si="0"/>
        <v>2566</v>
      </c>
      <c r="D7" s="254">
        <f t="shared" si="0"/>
        <v>1985</v>
      </c>
      <c r="E7" s="254">
        <f t="shared" si="0"/>
        <v>1995</v>
      </c>
      <c r="F7" s="254">
        <f t="shared" si="0"/>
        <v>1743</v>
      </c>
      <c r="G7" s="254">
        <f t="shared" ref="G7" si="1">SUM(G8:G19)</f>
        <v>2060</v>
      </c>
      <c r="L7" s="100"/>
      <c r="M7" s="100"/>
      <c r="N7" s="100"/>
    </row>
    <row r="8" spans="1:14" ht="15.6" customHeight="1" x14ac:dyDescent="0.35">
      <c r="A8" s="33" t="s">
        <v>218</v>
      </c>
      <c r="B8" s="255">
        <v>182</v>
      </c>
      <c r="C8" s="255">
        <v>173</v>
      </c>
      <c r="D8" s="255">
        <v>295</v>
      </c>
      <c r="E8" s="255">
        <v>335</v>
      </c>
      <c r="F8" s="82">
        <v>177</v>
      </c>
      <c r="G8" s="455">
        <v>237</v>
      </c>
      <c r="L8" s="100"/>
      <c r="M8" s="100"/>
      <c r="N8" s="100"/>
    </row>
    <row r="9" spans="1:14" ht="15.6" customHeight="1" x14ac:dyDescent="0.35">
      <c r="A9" s="33" t="s">
        <v>219</v>
      </c>
      <c r="B9" s="255">
        <v>143</v>
      </c>
      <c r="C9" s="255">
        <v>182</v>
      </c>
      <c r="D9" s="255">
        <v>146</v>
      </c>
      <c r="E9" s="255">
        <v>261</v>
      </c>
      <c r="F9" s="82">
        <v>109</v>
      </c>
      <c r="G9" s="455">
        <v>188</v>
      </c>
      <c r="L9" s="100"/>
      <c r="M9" s="100"/>
      <c r="N9" s="100"/>
    </row>
    <row r="10" spans="1:14" ht="15.6" customHeight="1" x14ac:dyDescent="0.35">
      <c r="A10" s="33" t="s">
        <v>220</v>
      </c>
      <c r="B10" s="255">
        <v>165</v>
      </c>
      <c r="C10" s="255">
        <v>115</v>
      </c>
      <c r="D10" s="255">
        <v>201</v>
      </c>
      <c r="E10" s="255">
        <v>266</v>
      </c>
      <c r="F10" s="82">
        <v>173</v>
      </c>
      <c r="G10" s="455">
        <v>294</v>
      </c>
      <c r="L10" s="100"/>
      <c r="M10" s="100"/>
      <c r="N10" s="100"/>
    </row>
    <row r="11" spans="1:14" ht="15.6" customHeight="1" x14ac:dyDescent="0.35">
      <c r="A11" s="33" t="s">
        <v>221</v>
      </c>
      <c r="B11" s="255">
        <v>221</v>
      </c>
      <c r="C11" s="255">
        <v>214</v>
      </c>
      <c r="D11" s="255">
        <v>205</v>
      </c>
      <c r="E11" s="255">
        <v>149</v>
      </c>
      <c r="F11" s="82">
        <v>23</v>
      </c>
      <c r="G11" s="455">
        <v>102</v>
      </c>
      <c r="L11" s="100"/>
      <c r="M11" s="100"/>
      <c r="N11" s="100"/>
    </row>
    <row r="12" spans="1:14" ht="15.6" customHeight="1" x14ac:dyDescent="0.35">
      <c r="A12" s="33" t="s">
        <v>222</v>
      </c>
      <c r="B12" s="255">
        <v>128</v>
      </c>
      <c r="C12" s="255">
        <v>100</v>
      </c>
      <c r="D12" s="255">
        <v>100</v>
      </c>
      <c r="E12" s="255">
        <v>68</v>
      </c>
      <c r="F12" s="82">
        <v>90</v>
      </c>
      <c r="G12" s="455">
        <v>156</v>
      </c>
      <c r="L12" s="100"/>
      <c r="M12" s="100"/>
      <c r="N12" s="100"/>
    </row>
    <row r="13" spans="1:14" ht="15.6" customHeight="1" x14ac:dyDescent="0.35">
      <c r="A13" s="33" t="s">
        <v>223</v>
      </c>
      <c r="B13" s="255">
        <v>113</v>
      </c>
      <c r="C13" s="255">
        <v>200</v>
      </c>
      <c r="D13" s="255">
        <v>179</v>
      </c>
      <c r="E13" s="255">
        <v>179</v>
      </c>
      <c r="F13" s="82">
        <v>126</v>
      </c>
      <c r="G13" s="455">
        <v>141</v>
      </c>
      <c r="L13" s="100"/>
      <c r="M13" s="100"/>
      <c r="N13" s="100"/>
    </row>
    <row r="14" spans="1:14" ht="15.6" customHeight="1" x14ac:dyDescent="0.35">
      <c r="A14" s="33" t="s">
        <v>224</v>
      </c>
      <c r="B14" s="255">
        <v>130</v>
      </c>
      <c r="C14" s="255">
        <v>270</v>
      </c>
      <c r="D14" s="255">
        <v>142</v>
      </c>
      <c r="E14" s="255">
        <v>144</v>
      </c>
      <c r="F14" s="82">
        <v>159</v>
      </c>
      <c r="G14" s="455">
        <v>136</v>
      </c>
      <c r="L14" s="100"/>
      <c r="M14" s="100"/>
      <c r="N14" s="100"/>
    </row>
    <row r="15" spans="1:14" ht="15.6" customHeight="1" x14ac:dyDescent="0.35">
      <c r="A15" s="33" t="s">
        <v>225</v>
      </c>
      <c r="B15" s="255">
        <v>169</v>
      </c>
      <c r="C15" s="255">
        <v>225</v>
      </c>
      <c r="D15" s="255">
        <v>150</v>
      </c>
      <c r="E15" s="255">
        <v>144</v>
      </c>
      <c r="F15" s="82">
        <v>177</v>
      </c>
      <c r="G15" s="455">
        <v>144</v>
      </c>
      <c r="L15" s="100"/>
      <c r="M15" s="100"/>
      <c r="N15" s="100"/>
    </row>
    <row r="16" spans="1:14" ht="15.6" customHeight="1" x14ac:dyDescent="0.35">
      <c r="A16" s="33" t="s">
        <v>85</v>
      </c>
      <c r="B16" s="255">
        <v>227</v>
      </c>
      <c r="C16" s="255">
        <v>305</v>
      </c>
      <c r="D16" s="255">
        <v>147</v>
      </c>
      <c r="E16" s="255">
        <v>111</v>
      </c>
      <c r="F16" s="82">
        <v>157</v>
      </c>
      <c r="G16" s="455">
        <v>186</v>
      </c>
      <c r="L16" s="100"/>
      <c r="M16" s="100"/>
      <c r="N16" s="100"/>
    </row>
    <row r="17" spans="1:14" ht="15.6" customHeight="1" x14ac:dyDescent="0.35">
      <c r="A17" s="33" t="s">
        <v>227</v>
      </c>
      <c r="B17" s="255">
        <v>113</v>
      </c>
      <c r="C17" s="255">
        <v>205</v>
      </c>
      <c r="D17" s="255">
        <v>94</v>
      </c>
      <c r="E17" s="255">
        <v>118</v>
      </c>
      <c r="F17" s="82">
        <v>142</v>
      </c>
      <c r="G17" s="455">
        <v>133</v>
      </c>
      <c r="L17" s="100"/>
      <c r="M17" s="100"/>
      <c r="N17" s="100"/>
    </row>
    <row r="18" spans="1:14" ht="15.6" customHeight="1" x14ac:dyDescent="0.35">
      <c r="A18" s="33" t="s">
        <v>228</v>
      </c>
      <c r="B18" s="255">
        <v>190</v>
      </c>
      <c r="C18" s="255">
        <v>265</v>
      </c>
      <c r="D18" s="255">
        <v>166</v>
      </c>
      <c r="E18" s="255">
        <v>128</v>
      </c>
      <c r="F18" s="82">
        <v>209</v>
      </c>
      <c r="G18" s="455">
        <v>159</v>
      </c>
      <c r="L18" s="100"/>
      <c r="M18" s="100"/>
      <c r="N18" s="100"/>
    </row>
    <row r="19" spans="1:14" ht="15.6" customHeight="1" x14ac:dyDescent="0.35">
      <c r="A19" s="33" t="s">
        <v>229</v>
      </c>
      <c r="B19" s="255">
        <v>190</v>
      </c>
      <c r="C19" s="255">
        <v>312</v>
      </c>
      <c r="D19" s="255">
        <v>160</v>
      </c>
      <c r="E19" s="255">
        <v>92</v>
      </c>
      <c r="F19" s="82">
        <v>201</v>
      </c>
      <c r="G19" s="455">
        <v>184</v>
      </c>
      <c r="L19" s="100"/>
      <c r="M19" s="100"/>
      <c r="N19" s="100"/>
    </row>
    <row r="20" spans="1:14" ht="15.6" customHeight="1" x14ac:dyDescent="0.35">
      <c r="A20" s="256"/>
      <c r="B20" s="255"/>
      <c r="C20" s="255"/>
      <c r="D20" s="255"/>
      <c r="E20" s="255"/>
      <c r="F20" s="240"/>
      <c r="H20" s="257"/>
      <c r="I20" s="257"/>
      <c r="J20" s="257"/>
      <c r="K20" s="257"/>
    </row>
    <row r="21" spans="1:14" ht="15.6" customHeight="1" x14ac:dyDescent="0.35">
      <c r="A21" s="171" t="s">
        <v>30</v>
      </c>
      <c r="B21" s="254">
        <f t="shared" ref="B21:G21" si="2">SUM(B22:B33)</f>
        <v>392</v>
      </c>
      <c r="C21" s="254">
        <f t="shared" si="2"/>
        <v>458</v>
      </c>
      <c r="D21" s="254">
        <f t="shared" si="2"/>
        <v>354</v>
      </c>
      <c r="E21" s="254">
        <f t="shared" si="2"/>
        <v>395</v>
      </c>
      <c r="F21" s="254">
        <f t="shared" si="2"/>
        <v>315</v>
      </c>
      <c r="G21" s="254">
        <f t="shared" si="2"/>
        <v>281</v>
      </c>
      <c r="L21" s="100"/>
      <c r="M21" s="100"/>
      <c r="N21" s="100"/>
    </row>
    <row r="22" spans="1:14" ht="15.6" customHeight="1" x14ac:dyDescent="0.35">
      <c r="A22" s="33" t="s">
        <v>218</v>
      </c>
      <c r="B22" s="255">
        <v>33</v>
      </c>
      <c r="C22" s="255">
        <v>49</v>
      </c>
      <c r="D22" s="255">
        <v>38</v>
      </c>
      <c r="E22" s="255">
        <v>57</v>
      </c>
      <c r="F22" s="85">
        <v>37</v>
      </c>
      <c r="G22" s="453">
        <v>17</v>
      </c>
    </row>
    <row r="23" spans="1:14" ht="15.6" customHeight="1" x14ac:dyDescent="0.35">
      <c r="A23" s="33" t="s">
        <v>219</v>
      </c>
      <c r="B23" s="255">
        <v>46</v>
      </c>
      <c r="C23" s="255">
        <v>44</v>
      </c>
      <c r="D23" s="255">
        <v>16</v>
      </c>
      <c r="E23" s="255">
        <v>13</v>
      </c>
      <c r="F23" s="85">
        <v>24</v>
      </c>
      <c r="G23" s="453">
        <v>22</v>
      </c>
    </row>
    <row r="24" spans="1:14" ht="15.6" customHeight="1" x14ac:dyDescent="0.35">
      <c r="A24" s="33" t="s">
        <v>220</v>
      </c>
      <c r="B24" s="255">
        <v>35</v>
      </c>
      <c r="C24" s="255">
        <v>43</v>
      </c>
      <c r="D24" s="255">
        <v>42</v>
      </c>
      <c r="E24" s="255">
        <v>72</v>
      </c>
      <c r="F24" s="85">
        <v>37</v>
      </c>
      <c r="G24" s="453">
        <v>41</v>
      </c>
    </row>
    <row r="25" spans="1:14" ht="15.6" customHeight="1" x14ac:dyDescent="0.35">
      <c r="A25" s="33" t="s">
        <v>221</v>
      </c>
      <c r="B25" s="255">
        <v>58</v>
      </c>
      <c r="C25" s="255">
        <v>2</v>
      </c>
      <c r="D25" s="255">
        <v>40</v>
      </c>
      <c r="E25" s="255">
        <v>29</v>
      </c>
      <c r="F25" s="85">
        <v>7</v>
      </c>
      <c r="G25" s="453">
        <v>31</v>
      </c>
    </row>
    <row r="26" spans="1:14" ht="15.6" customHeight="1" x14ac:dyDescent="0.35">
      <c r="A26" s="33" t="s">
        <v>222</v>
      </c>
      <c r="B26" s="255">
        <v>17</v>
      </c>
      <c r="C26" s="255">
        <v>40</v>
      </c>
      <c r="D26" s="255">
        <v>4</v>
      </c>
      <c r="E26" s="255">
        <v>21</v>
      </c>
      <c r="F26" s="85">
        <v>25</v>
      </c>
      <c r="G26" s="453">
        <v>22</v>
      </c>
    </row>
    <row r="27" spans="1:14" ht="15.6" customHeight="1" x14ac:dyDescent="0.35">
      <c r="A27" s="33" t="s">
        <v>223</v>
      </c>
      <c r="B27" s="255">
        <v>23</v>
      </c>
      <c r="C27" s="255">
        <v>36</v>
      </c>
      <c r="D27" s="255">
        <v>27</v>
      </c>
      <c r="E27" s="255">
        <v>46</v>
      </c>
      <c r="F27" s="85">
        <v>22</v>
      </c>
      <c r="G27" s="453">
        <v>21</v>
      </c>
    </row>
    <row r="28" spans="1:14" ht="15.6" customHeight="1" x14ac:dyDescent="0.35">
      <c r="A28" s="33" t="s">
        <v>224</v>
      </c>
      <c r="B28" s="255">
        <v>6</v>
      </c>
      <c r="C28" s="255">
        <v>26</v>
      </c>
      <c r="D28" s="255">
        <v>21</v>
      </c>
      <c r="E28" s="255">
        <v>20</v>
      </c>
      <c r="F28" s="85">
        <v>20</v>
      </c>
      <c r="G28" s="453">
        <v>14</v>
      </c>
    </row>
    <row r="29" spans="1:14" ht="15.6" customHeight="1" x14ac:dyDescent="0.35">
      <c r="A29" s="33" t="s">
        <v>225</v>
      </c>
      <c r="B29" s="255">
        <v>21</v>
      </c>
      <c r="C29" s="255">
        <v>59</v>
      </c>
      <c r="D29" s="255">
        <v>40</v>
      </c>
      <c r="E29" s="255">
        <v>32</v>
      </c>
      <c r="F29" s="85">
        <v>21</v>
      </c>
      <c r="G29" s="453">
        <v>28</v>
      </c>
    </row>
    <row r="30" spans="1:14" ht="15.6" customHeight="1" x14ac:dyDescent="0.35">
      <c r="A30" s="33" t="s">
        <v>85</v>
      </c>
      <c r="B30" s="255">
        <v>37</v>
      </c>
      <c r="C30" s="255">
        <v>35</v>
      </c>
      <c r="D30" s="255">
        <v>8</v>
      </c>
      <c r="E30" s="255">
        <v>16</v>
      </c>
      <c r="F30" s="85">
        <v>29</v>
      </c>
      <c r="G30" s="453">
        <v>21</v>
      </c>
    </row>
    <row r="31" spans="1:14" ht="15.6" customHeight="1" x14ac:dyDescent="0.35">
      <c r="A31" s="33" t="s">
        <v>227</v>
      </c>
      <c r="B31" s="255">
        <v>36</v>
      </c>
      <c r="C31" s="255">
        <v>37</v>
      </c>
      <c r="D31" s="255">
        <v>34</v>
      </c>
      <c r="E31" s="255">
        <v>28</v>
      </c>
      <c r="F31" s="85">
        <v>21</v>
      </c>
      <c r="G31" s="453">
        <v>25</v>
      </c>
    </row>
    <row r="32" spans="1:14" ht="15.6" customHeight="1" x14ac:dyDescent="0.35">
      <c r="A32" s="33" t="s">
        <v>228</v>
      </c>
      <c r="B32" s="255">
        <v>29</v>
      </c>
      <c r="C32" s="255">
        <v>42</v>
      </c>
      <c r="D32" s="255">
        <v>30</v>
      </c>
      <c r="E32" s="255">
        <v>19</v>
      </c>
      <c r="F32" s="85">
        <v>22</v>
      </c>
      <c r="G32" s="453">
        <v>13</v>
      </c>
    </row>
    <row r="33" spans="1:14" ht="15.6" customHeight="1" x14ac:dyDescent="0.35">
      <c r="A33" s="33" t="s">
        <v>229</v>
      </c>
      <c r="B33" s="255">
        <v>51</v>
      </c>
      <c r="C33" s="255">
        <v>45</v>
      </c>
      <c r="D33" s="255">
        <v>54</v>
      </c>
      <c r="E33" s="255">
        <v>42</v>
      </c>
      <c r="F33" s="85">
        <v>50</v>
      </c>
      <c r="G33" s="453">
        <v>26</v>
      </c>
    </row>
    <row r="34" spans="1:14" ht="15.6" customHeight="1" x14ac:dyDescent="0.35">
      <c r="B34" s="235"/>
      <c r="C34" s="235"/>
      <c r="D34" s="235"/>
      <c r="E34" s="235"/>
      <c r="F34" s="240"/>
    </row>
    <row r="35" spans="1:14" ht="15.6" customHeight="1" x14ac:dyDescent="0.35">
      <c r="A35" s="171" t="s">
        <v>31</v>
      </c>
      <c r="B35" s="254">
        <f t="shared" ref="B35:G35" si="3">SUM(B36:B47)</f>
        <v>264</v>
      </c>
      <c r="C35" s="254">
        <f t="shared" si="3"/>
        <v>134</v>
      </c>
      <c r="D35" s="254">
        <f t="shared" si="3"/>
        <v>321</v>
      </c>
      <c r="E35" s="254">
        <f t="shared" si="3"/>
        <v>277</v>
      </c>
      <c r="F35" s="254">
        <f t="shared" si="3"/>
        <v>285</v>
      </c>
      <c r="G35" s="254">
        <f t="shared" si="3"/>
        <v>232</v>
      </c>
      <c r="L35" s="100"/>
      <c r="M35" s="100"/>
      <c r="N35" s="100"/>
    </row>
    <row r="36" spans="1:14" ht="15.6" customHeight="1" x14ac:dyDescent="0.35">
      <c r="A36" s="33" t="s">
        <v>218</v>
      </c>
      <c r="B36" s="227">
        <v>29</v>
      </c>
      <c r="C36" s="227">
        <v>3</v>
      </c>
      <c r="D36" s="227">
        <v>59</v>
      </c>
      <c r="E36" s="227">
        <v>57</v>
      </c>
      <c r="F36" s="82">
        <v>45</v>
      </c>
      <c r="G36" s="455">
        <v>17</v>
      </c>
    </row>
    <row r="37" spans="1:14" ht="15.6" customHeight="1" x14ac:dyDescent="0.35">
      <c r="A37" s="33" t="s">
        <v>219</v>
      </c>
      <c r="B37" s="227">
        <v>41</v>
      </c>
      <c r="C37" s="227">
        <v>3</v>
      </c>
      <c r="D37" s="227">
        <v>22</v>
      </c>
      <c r="E37" s="227">
        <v>17</v>
      </c>
      <c r="F37" s="82">
        <v>36</v>
      </c>
      <c r="G37" s="455">
        <v>25</v>
      </c>
    </row>
    <row r="38" spans="1:14" ht="15.6" customHeight="1" x14ac:dyDescent="0.35">
      <c r="A38" s="33" t="s">
        <v>220</v>
      </c>
      <c r="B38" s="227">
        <v>18</v>
      </c>
      <c r="C38" s="227">
        <v>15</v>
      </c>
      <c r="D38" s="227">
        <v>16</v>
      </c>
      <c r="E38" s="227">
        <v>39</v>
      </c>
      <c r="F38" s="82">
        <v>21</v>
      </c>
      <c r="G38" s="455">
        <v>10</v>
      </c>
    </row>
    <row r="39" spans="1:14" ht="15.6" customHeight="1" x14ac:dyDescent="0.35">
      <c r="A39" s="33" t="s">
        <v>221</v>
      </c>
      <c r="B39" s="227">
        <v>33</v>
      </c>
      <c r="C39" s="227">
        <v>11</v>
      </c>
      <c r="D39" s="227">
        <v>30</v>
      </c>
      <c r="E39" s="227">
        <v>11</v>
      </c>
      <c r="F39" s="82">
        <v>14</v>
      </c>
      <c r="G39" s="455">
        <v>16</v>
      </c>
    </row>
    <row r="40" spans="1:14" ht="15.6" customHeight="1" x14ac:dyDescent="0.35">
      <c r="A40" s="33" t="s">
        <v>222</v>
      </c>
      <c r="B40" s="227">
        <v>11</v>
      </c>
      <c r="C40" s="227">
        <v>8</v>
      </c>
      <c r="D40" s="227">
        <v>8</v>
      </c>
      <c r="E40" s="227">
        <v>25</v>
      </c>
      <c r="F40" s="82">
        <v>18</v>
      </c>
      <c r="G40" s="455">
        <v>26</v>
      </c>
    </row>
    <row r="41" spans="1:14" ht="15.6" customHeight="1" x14ac:dyDescent="0.35">
      <c r="A41" s="33" t="s">
        <v>223</v>
      </c>
      <c r="B41" s="227">
        <v>25</v>
      </c>
      <c r="C41" s="227">
        <v>12</v>
      </c>
      <c r="D41" s="227">
        <v>16</v>
      </c>
      <c r="E41" s="227">
        <v>26</v>
      </c>
      <c r="F41" s="82">
        <v>9</v>
      </c>
      <c r="G41" s="455">
        <v>20</v>
      </c>
    </row>
    <row r="42" spans="1:14" ht="15.6" customHeight="1" x14ac:dyDescent="0.35">
      <c r="A42" s="33" t="s">
        <v>224</v>
      </c>
      <c r="B42" s="227">
        <v>10</v>
      </c>
      <c r="C42" s="227">
        <v>19</v>
      </c>
      <c r="D42" s="227">
        <v>15</v>
      </c>
      <c r="E42" s="227">
        <v>25</v>
      </c>
      <c r="F42" s="82">
        <v>29</v>
      </c>
      <c r="G42" s="455">
        <v>11</v>
      </c>
    </row>
    <row r="43" spans="1:14" ht="15.6" customHeight="1" x14ac:dyDescent="0.35">
      <c r="A43" s="33" t="s">
        <v>225</v>
      </c>
      <c r="B43" s="227">
        <v>28</v>
      </c>
      <c r="C43" s="227">
        <v>19</v>
      </c>
      <c r="D43" s="227">
        <v>6</v>
      </c>
      <c r="E43" s="227">
        <v>21</v>
      </c>
      <c r="F43" s="82">
        <v>20</v>
      </c>
      <c r="G43" s="455">
        <v>20</v>
      </c>
    </row>
    <row r="44" spans="1:14" ht="15.6" customHeight="1" x14ac:dyDescent="0.35">
      <c r="A44" s="33" t="s">
        <v>85</v>
      </c>
      <c r="B44" s="227">
        <v>21</v>
      </c>
      <c r="C44" s="227">
        <v>9</v>
      </c>
      <c r="D44" s="227">
        <v>8</v>
      </c>
      <c r="E44" s="227">
        <v>15</v>
      </c>
      <c r="F44" s="82">
        <v>31</v>
      </c>
      <c r="G44" s="455">
        <v>26</v>
      </c>
    </row>
    <row r="45" spans="1:14" ht="15.6" customHeight="1" x14ac:dyDescent="0.35">
      <c r="A45" s="33" t="s">
        <v>227</v>
      </c>
      <c r="B45" s="227">
        <v>10</v>
      </c>
      <c r="C45" s="227">
        <v>15</v>
      </c>
      <c r="D45" s="227">
        <v>22</v>
      </c>
      <c r="E45" s="227">
        <v>18</v>
      </c>
      <c r="F45" s="82">
        <v>15</v>
      </c>
      <c r="G45" s="455">
        <v>15</v>
      </c>
    </row>
    <row r="46" spans="1:14" ht="15.6" customHeight="1" x14ac:dyDescent="0.35">
      <c r="A46" s="33" t="s">
        <v>228</v>
      </c>
      <c r="B46" s="227">
        <v>31</v>
      </c>
      <c r="C46" s="227">
        <v>9</v>
      </c>
      <c r="D46" s="227">
        <v>23</v>
      </c>
      <c r="E46" s="227">
        <v>15</v>
      </c>
      <c r="F46" s="82">
        <v>27</v>
      </c>
      <c r="G46" s="455">
        <v>17</v>
      </c>
    </row>
    <row r="47" spans="1:14" ht="15.6" customHeight="1" x14ac:dyDescent="0.35">
      <c r="A47" s="33" t="s">
        <v>229</v>
      </c>
      <c r="B47" s="227">
        <v>7</v>
      </c>
      <c r="C47" s="227">
        <v>11</v>
      </c>
      <c r="D47" s="227">
        <v>96</v>
      </c>
      <c r="E47" s="227">
        <v>8</v>
      </c>
      <c r="F47" s="82">
        <v>20</v>
      </c>
      <c r="G47" s="455">
        <v>29</v>
      </c>
    </row>
    <row r="48" spans="1:14" s="89" customFormat="1" ht="5.0999999999999996" customHeight="1" x14ac:dyDescent="0.35">
      <c r="A48" s="232"/>
      <c r="B48" s="258"/>
      <c r="C48" s="258"/>
      <c r="D48" s="258"/>
      <c r="E48" s="258"/>
      <c r="F48" s="258"/>
      <c r="G48" s="327"/>
    </row>
    <row r="49" spans="1:7" ht="17.25" customHeight="1" x14ac:dyDescent="0.35">
      <c r="A49" s="147"/>
      <c r="B49" s="91"/>
      <c r="C49" s="91"/>
      <c r="D49" s="91"/>
      <c r="E49" s="91"/>
      <c r="F49" s="259"/>
      <c r="G49" s="172"/>
    </row>
    <row r="50" spans="1:7" ht="17.25" customHeight="1" x14ac:dyDescent="0.3">
      <c r="A50" s="147"/>
      <c r="B50" s="91"/>
      <c r="C50" s="91"/>
      <c r="D50" s="91"/>
      <c r="E50" s="91"/>
      <c r="F50" s="234"/>
      <c r="G50" s="317" t="s">
        <v>277</v>
      </c>
    </row>
    <row r="51" spans="1:7" ht="17.25" customHeight="1" x14ac:dyDescent="0.3">
      <c r="A51" s="147"/>
      <c r="B51" s="130"/>
      <c r="C51" s="130"/>
      <c r="D51" s="130"/>
      <c r="E51" s="130"/>
      <c r="F51" s="235"/>
      <c r="G51" s="318" t="s">
        <v>278</v>
      </c>
    </row>
    <row r="52" spans="1:7" s="100" customFormat="1" x14ac:dyDescent="0.35">
      <c r="A52" s="148"/>
      <c r="G52" s="240"/>
    </row>
    <row r="53" spans="1:7" x14ac:dyDescent="0.35">
      <c r="A53" s="33"/>
      <c r="E53" s="246"/>
    </row>
    <row r="54" spans="1:7" x14ac:dyDescent="0.35">
      <c r="A54" s="33"/>
      <c r="E54" s="246"/>
    </row>
    <row r="55" spans="1:7" x14ac:dyDescent="0.35">
      <c r="A55" s="33"/>
      <c r="E55" s="246"/>
    </row>
    <row r="56" spans="1:7" x14ac:dyDescent="0.35">
      <c r="A56" s="33"/>
      <c r="E56" s="246"/>
    </row>
    <row r="57" spans="1:7" x14ac:dyDescent="0.35">
      <c r="A57" s="33"/>
      <c r="E57" s="246"/>
    </row>
    <row r="58" spans="1:7" x14ac:dyDescent="0.35">
      <c r="A58" s="33"/>
      <c r="E58" s="246"/>
    </row>
    <row r="59" spans="1:7" x14ac:dyDescent="0.35">
      <c r="A59" s="33"/>
      <c r="E59" s="246"/>
    </row>
    <row r="60" spans="1:7" x14ac:dyDescent="0.35">
      <c r="A60" s="33"/>
      <c r="E60" s="246"/>
    </row>
    <row r="61" spans="1:7" x14ac:dyDescent="0.35">
      <c r="A61" s="33"/>
      <c r="E61" s="246"/>
    </row>
    <row r="62" spans="1:7" x14ac:dyDescent="0.35">
      <c r="A62" s="33"/>
      <c r="E62" s="246"/>
    </row>
    <row r="63" spans="1:7" x14ac:dyDescent="0.35">
      <c r="A63" s="33"/>
      <c r="E63" s="246"/>
    </row>
    <row r="64" spans="1:7" x14ac:dyDescent="0.35">
      <c r="A64" s="33"/>
      <c r="B64" s="236"/>
      <c r="C64" s="236"/>
      <c r="E64" s="246"/>
      <c r="F64" s="236"/>
      <c r="G64" s="328"/>
    </row>
    <row r="65" spans="2:7" x14ac:dyDescent="0.35">
      <c r="B65" s="236"/>
      <c r="C65" s="236"/>
      <c r="E65" s="246"/>
      <c r="F65" s="236"/>
      <c r="G65" s="328"/>
    </row>
    <row r="66" spans="2:7" x14ac:dyDescent="0.35">
      <c r="F66" s="236"/>
      <c r="G66" s="328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70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7" tint="0.79998168889431442"/>
  </sheetPr>
  <dimension ref="A1:J67"/>
  <sheetViews>
    <sheetView view="pageBreakPreview" zoomScale="90" zoomScaleSheetLayoutView="90" workbookViewId="0">
      <selection activeCell="A2" sqref="A2"/>
    </sheetView>
  </sheetViews>
  <sheetFormatPr defaultColWidth="9.109375" defaultRowHeight="15.6" x14ac:dyDescent="0.3"/>
  <cols>
    <col min="1" max="1" width="43.44140625" style="91" customWidth="1"/>
    <col min="2" max="7" width="12.33203125" style="100" customWidth="1"/>
    <col min="8" max="256" width="9.109375" style="91"/>
    <col min="257" max="257" width="43.44140625" style="91" customWidth="1"/>
    <col min="258" max="263" width="12.33203125" style="91" customWidth="1"/>
    <col min="264" max="512" width="9.109375" style="91"/>
    <col min="513" max="513" width="43.44140625" style="91" customWidth="1"/>
    <col min="514" max="519" width="12.33203125" style="91" customWidth="1"/>
    <col min="520" max="768" width="9.109375" style="91"/>
    <col min="769" max="769" width="43.44140625" style="91" customWidth="1"/>
    <col min="770" max="775" width="12.33203125" style="91" customWidth="1"/>
    <col min="776" max="1024" width="9.109375" style="91"/>
    <col min="1025" max="1025" width="43.44140625" style="91" customWidth="1"/>
    <col min="1026" max="1031" width="12.33203125" style="91" customWidth="1"/>
    <col min="1032" max="1280" width="9.109375" style="91"/>
    <col min="1281" max="1281" width="43.44140625" style="91" customWidth="1"/>
    <col min="1282" max="1287" width="12.33203125" style="91" customWidth="1"/>
    <col min="1288" max="1536" width="9.109375" style="91"/>
    <col min="1537" max="1537" width="43.44140625" style="91" customWidth="1"/>
    <col min="1538" max="1543" width="12.33203125" style="91" customWidth="1"/>
    <col min="1544" max="1792" width="9.109375" style="91"/>
    <col min="1793" max="1793" width="43.44140625" style="91" customWidth="1"/>
    <col min="1794" max="1799" width="12.33203125" style="91" customWidth="1"/>
    <col min="1800" max="2048" width="9.109375" style="91"/>
    <col min="2049" max="2049" width="43.44140625" style="91" customWidth="1"/>
    <col min="2050" max="2055" width="12.33203125" style="91" customWidth="1"/>
    <col min="2056" max="2304" width="9.109375" style="91"/>
    <col min="2305" max="2305" width="43.44140625" style="91" customWidth="1"/>
    <col min="2306" max="2311" width="12.33203125" style="91" customWidth="1"/>
    <col min="2312" max="2560" width="9.109375" style="91"/>
    <col min="2561" max="2561" width="43.44140625" style="91" customWidth="1"/>
    <col min="2562" max="2567" width="12.33203125" style="91" customWidth="1"/>
    <col min="2568" max="2816" width="9.109375" style="91"/>
    <col min="2817" max="2817" width="43.44140625" style="91" customWidth="1"/>
    <col min="2818" max="2823" width="12.33203125" style="91" customWidth="1"/>
    <col min="2824" max="3072" width="9.109375" style="91"/>
    <col min="3073" max="3073" width="43.44140625" style="91" customWidth="1"/>
    <col min="3074" max="3079" width="12.33203125" style="91" customWidth="1"/>
    <col min="3080" max="3328" width="9.109375" style="91"/>
    <col min="3329" max="3329" width="43.44140625" style="91" customWidth="1"/>
    <col min="3330" max="3335" width="12.33203125" style="91" customWidth="1"/>
    <col min="3336" max="3584" width="9.109375" style="91"/>
    <col min="3585" max="3585" width="43.44140625" style="91" customWidth="1"/>
    <col min="3586" max="3591" width="12.33203125" style="91" customWidth="1"/>
    <col min="3592" max="3840" width="9.109375" style="91"/>
    <col min="3841" max="3841" width="43.44140625" style="91" customWidth="1"/>
    <col min="3842" max="3847" width="12.33203125" style="91" customWidth="1"/>
    <col min="3848" max="4096" width="9.109375" style="91"/>
    <col min="4097" max="4097" width="43.44140625" style="91" customWidth="1"/>
    <col min="4098" max="4103" width="12.33203125" style="91" customWidth="1"/>
    <col min="4104" max="4352" width="9.109375" style="91"/>
    <col min="4353" max="4353" width="43.44140625" style="91" customWidth="1"/>
    <col min="4354" max="4359" width="12.33203125" style="91" customWidth="1"/>
    <col min="4360" max="4608" width="9.109375" style="91"/>
    <col min="4609" max="4609" width="43.44140625" style="91" customWidth="1"/>
    <col min="4610" max="4615" width="12.33203125" style="91" customWidth="1"/>
    <col min="4616" max="4864" width="9.109375" style="91"/>
    <col min="4865" max="4865" width="43.44140625" style="91" customWidth="1"/>
    <col min="4866" max="4871" width="12.33203125" style="91" customWidth="1"/>
    <col min="4872" max="5120" width="9.109375" style="91"/>
    <col min="5121" max="5121" width="43.44140625" style="91" customWidth="1"/>
    <col min="5122" max="5127" width="12.33203125" style="91" customWidth="1"/>
    <col min="5128" max="5376" width="9.109375" style="91"/>
    <col min="5377" max="5377" width="43.44140625" style="91" customWidth="1"/>
    <col min="5378" max="5383" width="12.33203125" style="91" customWidth="1"/>
    <col min="5384" max="5632" width="9.109375" style="91"/>
    <col min="5633" max="5633" width="43.44140625" style="91" customWidth="1"/>
    <col min="5634" max="5639" width="12.33203125" style="91" customWidth="1"/>
    <col min="5640" max="5888" width="9.109375" style="91"/>
    <col min="5889" max="5889" width="43.44140625" style="91" customWidth="1"/>
    <col min="5890" max="5895" width="12.33203125" style="91" customWidth="1"/>
    <col min="5896" max="6144" width="9.109375" style="91"/>
    <col min="6145" max="6145" width="43.44140625" style="91" customWidth="1"/>
    <col min="6146" max="6151" width="12.33203125" style="91" customWidth="1"/>
    <col min="6152" max="6400" width="9.109375" style="91"/>
    <col min="6401" max="6401" width="43.44140625" style="91" customWidth="1"/>
    <col min="6402" max="6407" width="12.33203125" style="91" customWidth="1"/>
    <col min="6408" max="6656" width="9.109375" style="91"/>
    <col min="6657" max="6657" width="43.44140625" style="91" customWidth="1"/>
    <col min="6658" max="6663" width="12.33203125" style="91" customWidth="1"/>
    <col min="6664" max="6912" width="9.109375" style="91"/>
    <col min="6913" max="6913" width="43.44140625" style="91" customWidth="1"/>
    <col min="6914" max="6919" width="12.33203125" style="91" customWidth="1"/>
    <col min="6920" max="7168" width="9.109375" style="91"/>
    <col min="7169" max="7169" width="43.44140625" style="91" customWidth="1"/>
    <col min="7170" max="7175" width="12.33203125" style="91" customWidth="1"/>
    <col min="7176" max="7424" width="9.109375" style="91"/>
    <col min="7425" max="7425" width="43.44140625" style="91" customWidth="1"/>
    <col min="7426" max="7431" width="12.33203125" style="91" customWidth="1"/>
    <col min="7432" max="7680" width="9.109375" style="91"/>
    <col min="7681" max="7681" width="43.44140625" style="91" customWidth="1"/>
    <col min="7682" max="7687" width="12.33203125" style="91" customWidth="1"/>
    <col min="7688" max="7936" width="9.109375" style="91"/>
    <col min="7937" max="7937" width="43.44140625" style="91" customWidth="1"/>
    <col min="7938" max="7943" width="12.33203125" style="91" customWidth="1"/>
    <col min="7944" max="8192" width="9.109375" style="91"/>
    <col min="8193" max="8193" width="43.44140625" style="91" customWidth="1"/>
    <col min="8194" max="8199" width="12.33203125" style="91" customWidth="1"/>
    <col min="8200" max="8448" width="9.109375" style="91"/>
    <col min="8449" max="8449" width="43.44140625" style="91" customWidth="1"/>
    <col min="8450" max="8455" width="12.33203125" style="91" customWidth="1"/>
    <col min="8456" max="8704" width="9.109375" style="91"/>
    <col min="8705" max="8705" width="43.44140625" style="91" customWidth="1"/>
    <col min="8706" max="8711" width="12.33203125" style="91" customWidth="1"/>
    <col min="8712" max="8960" width="9.109375" style="91"/>
    <col min="8961" max="8961" width="43.44140625" style="91" customWidth="1"/>
    <col min="8962" max="8967" width="12.33203125" style="91" customWidth="1"/>
    <col min="8968" max="9216" width="9.109375" style="91"/>
    <col min="9217" max="9217" width="43.44140625" style="91" customWidth="1"/>
    <col min="9218" max="9223" width="12.33203125" style="91" customWidth="1"/>
    <col min="9224" max="9472" width="9.109375" style="91"/>
    <col min="9473" max="9473" width="43.44140625" style="91" customWidth="1"/>
    <col min="9474" max="9479" width="12.33203125" style="91" customWidth="1"/>
    <col min="9480" max="9728" width="9.109375" style="91"/>
    <col min="9729" max="9729" width="43.44140625" style="91" customWidth="1"/>
    <col min="9730" max="9735" width="12.33203125" style="91" customWidth="1"/>
    <col min="9736" max="9984" width="9.109375" style="91"/>
    <col min="9985" max="9985" width="43.44140625" style="91" customWidth="1"/>
    <col min="9986" max="9991" width="12.33203125" style="91" customWidth="1"/>
    <col min="9992" max="10240" width="9.109375" style="91"/>
    <col min="10241" max="10241" width="43.44140625" style="91" customWidth="1"/>
    <col min="10242" max="10247" width="12.33203125" style="91" customWidth="1"/>
    <col min="10248" max="10496" width="9.109375" style="91"/>
    <col min="10497" max="10497" width="43.44140625" style="91" customWidth="1"/>
    <col min="10498" max="10503" width="12.33203125" style="91" customWidth="1"/>
    <col min="10504" max="10752" width="9.109375" style="91"/>
    <col min="10753" max="10753" width="43.44140625" style="91" customWidth="1"/>
    <col min="10754" max="10759" width="12.33203125" style="91" customWidth="1"/>
    <col min="10760" max="11008" width="9.109375" style="91"/>
    <col min="11009" max="11009" width="43.44140625" style="91" customWidth="1"/>
    <col min="11010" max="11015" width="12.33203125" style="91" customWidth="1"/>
    <col min="11016" max="11264" width="9.109375" style="91"/>
    <col min="11265" max="11265" width="43.44140625" style="91" customWidth="1"/>
    <col min="11266" max="11271" width="12.33203125" style="91" customWidth="1"/>
    <col min="11272" max="11520" width="9.109375" style="91"/>
    <col min="11521" max="11521" width="43.44140625" style="91" customWidth="1"/>
    <col min="11522" max="11527" width="12.33203125" style="91" customWidth="1"/>
    <col min="11528" max="11776" width="9.109375" style="91"/>
    <col min="11777" max="11777" width="43.44140625" style="91" customWidth="1"/>
    <col min="11778" max="11783" width="12.33203125" style="91" customWidth="1"/>
    <col min="11784" max="12032" width="9.109375" style="91"/>
    <col min="12033" max="12033" width="43.44140625" style="91" customWidth="1"/>
    <col min="12034" max="12039" width="12.33203125" style="91" customWidth="1"/>
    <col min="12040" max="12288" width="9.109375" style="91"/>
    <col min="12289" max="12289" width="43.44140625" style="91" customWidth="1"/>
    <col min="12290" max="12295" width="12.33203125" style="91" customWidth="1"/>
    <col min="12296" max="12544" width="9.109375" style="91"/>
    <col min="12545" max="12545" width="43.44140625" style="91" customWidth="1"/>
    <col min="12546" max="12551" width="12.33203125" style="91" customWidth="1"/>
    <col min="12552" max="12800" width="9.109375" style="91"/>
    <col min="12801" max="12801" width="43.44140625" style="91" customWidth="1"/>
    <col min="12802" max="12807" width="12.33203125" style="91" customWidth="1"/>
    <col min="12808" max="13056" width="9.109375" style="91"/>
    <col min="13057" max="13057" width="43.44140625" style="91" customWidth="1"/>
    <col min="13058" max="13063" width="12.33203125" style="91" customWidth="1"/>
    <col min="13064" max="13312" width="9.109375" style="91"/>
    <col min="13313" max="13313" width="43.44140625" style="91" customWidth="1"/>
    <col min="13314" max="13319" width="12.33203125" style="91" customWidth="1"/>
    <col min="13320" max="13568" width="9.109375" style="91"/>
    <col min="13569" max="13569" width="43.44140625" style="91" customWidth="1"/>
    <col min="13570" max="13575" width="12.33203125" style="91" customWidth="1"/>
    <col min="13576" max="13824" width="9.109375" style="91"/>
    <col min="13825" max="13825" width="43.44140625" style="91" customWidth="1"/>
    <col min="13826" max="13831" width="12.33203125" style="91" customWidth="1"/>
    <col min="13832" max="14080" width="9.109375" style="91"/>
    <col min="14081" max="14081" width="43.44140625" style="91" customWidth="1"/>
    <col min="14082" max="14087" width="12.33203125" style="91" customWidth="1"/>
    <col min="14088" max="14336" width="9.109375" style="91"/>
    <col min="14337" max="14337" width="43.44140625" style="91" customWidth="1"/>
    <col min="14338" max="14343" width="12.33203125" style="91" customWidth="1"/>
    <col min="14344" max="14592" width="9.109375" style="91"/>
    <col min="14593" max="14593" width="43.44140625" style="91" customWidth="1"/>
    <col min="14594" max="14599" width="12.33203125" style="91" customWidth="1"/>
    <col min="14600" max="14848" width="9.109375" style="91"/>
    <col min="14849" max="14849" width="43.44140625" style="91" customWidth="1"/>
    <col min="14850" max="14855" width="12.33203125" style="91" customWidth="1"/>
    <col min="14856" max="15104" width="9.109375" style="91"/>
    <col min="15105" max="15105" width="43.44140625" style="91" customWidth="1"/>
    <col min="15106" max="15111" width="12.33203125" style="91" customWidth="1"/>
    <col min="15112" max="15360" width="9.109375" style="91"/>
    <col min="15361" max="15361" width="43.44140625" style="91" customWidth="1"/>
    <col min="15362" max="15367" width="12.33203125" style="91" customWidth="1"/>
    <col min="15368" max="15616" width="9.109375" style="91"/>
    <col min="15617" max="15617" width="43.44140625" style="91" customWidth="1"/>
    <col min="15618" max="15623" width="12.33203125" style="91" customWidth="1"/>
    <col min="15624" max="15872" width="9.109375" style="91"/>
    <col min="15873" max="15873" width="43.44140625" style="91" customWidth="1"/>
    <col min="15874" max="15879" width="12.33203125" style="91" customWidth="1"/>
    <col min="15880" max="16128" width="9.109375" style="91"/>
    <col min="16129" max="16129" width="43.44140625" style="91" customWidth="1"/>
    <col min="16130" max="16135" width="12.33203125" style="91" customWidth="1"/>
    <col min="16136" max="16384" width="9.109375" style="91"/>
  </cols>
  <sheetData>
    <row r="1" spans="1:10" ht="20.25" customHeight="1" x14ac:dyDescent="0.3">
      <c r="A1" s="48" t="s">
        <v>308</v>
      </c>
      <c r="B1" s="260"/>
      <c r="C1" s="101"/>
      <c r="D1" s="101"/>
      <c r="E1" s="101"/>
      <c r="F1" s="101"/>
      <c r="G1" s="101"/>
    </row>
    <row r="2" spans="1:10" ht="20.25" customHeight="1" x14ac:dyDescent="0.3">
      <c r="A2" s="20" t="s">
        <v>309</v>
      </c>
      <c r="B2" s="260"/>
      <c r="C2" s="105"/>
      <c r="D2" s="105"/>
      <c r="E2" s="105"/>
      <c r="F2" s="105"/>
      <c r="G2" s="105"/>
    </row>
    <row r="3" spans="1:10" ht="20.25" customHeight="1" x14ac:dyDescent="0.3"/>
    <row r="4" spans="1:10" ht="24.75" customHeight="1" x14ac:dyDescent="0.3">
      <c r="A4" s="193" t="s">
        <v>305</v>
      </c>
      <c r="B4" s="534" t="s">
        <v>310</v>
      </c>
      <c r="C4" s="534"/>
      <c r="D4" s="534"/>
      <c r="E4" s="534"/>
      <c r="F4" s="534"/>
      <c r="G4" s="534"/>
    </row>
    <row r="5" spans="1:10" ht="24.75" customHeight="1" x14ac:dyDescent="0.3">
      <c r="A5" s="194" t="s">
        <v>307</v>
      </c>
      <c r="B5" s="261">
        <v>2019</v>
      </c>
      <c r="C5" s="261">
        <v>2020</v>
      </c>
      <c r="D5" s="261">
        <v>2021</v>
      </c>
      <c r="E5" s="261">
        <v>2022</v>
      </c>
      <c r="F5" s="261">
        <v>2023</v>
      </c>
      <c r="G5" s="261">
        <v>2024</v>
      </c>
      <c r="H5" s="100"/>
      <c r="I5" s="100"/>
      <c r="J5" s="100"/>
    </row>
    <row r="6" spans="1:10" ht="5.0999999999999996" customHeight="1" x14ac:dyDescent="0.3">
      <c r="A6" s="154"/>
      <c r="B6" s="155"/>
      <c r="C6" s="155"/>
      <c r="D6" s="155"/>
      <c r="E6" s="155"/>
      <c r="H6" s="100"/>
      <c r="I6" s="100"/>
      <c r="J6" s="100"/>
    </row>
    <row r="7" spans="1:10" ht="15.6" customHeight="1" x14ac:dyDescent="0.35">
      <c r="A7" s="171" t="s">
        <v>32</v>
      </c>
      <c r="B7" s="226">
        <f t="shared" ref="B7:G7" si="0">SUM(B8:B19)</f>
        <v>70</v>
      </c>
      <c r="C7" s="226">
        <f t="shared" si="0"/>
        <v>443</v>
      </c>
      <c r="D7" s="226">
        <f t="shared" si="0"/>
        <v>107</v>
      </c>
      <c r="E7" s="226">
        <f t="shared" si="0"/>
        <v>88</v>
      </c>
      <c r="F7" s="324">
        <f t="shared" si="0"/>
        <v>52</v>
      </c>
      <c r="G7" s="454">
        <f t="shared" si="0"/>
        <v>48</v>
      </c>
    </row>
    <row r="8" spans="1:10" ht="15.6" customHeight="1" x14ac:dyDescent="0.35">
      <c r="A8" s="33" t="s">
        <v>218</v>
      </c>
      <c r="B8" s="227">
        <v>6</v>
      </c>
      <c r="C8" s="227">
        <v>12</v>
      </c>
      <c r="D8" s="227">
        <v>8</v>
      </c>
      <c r="E8" s="227">
        <v>13</v>
      </c>
      <c r="F8" s="82">
        <v>15</v>
      </c>
      <c r="G8" s="455">
        <v>1</v>
      </c>
    </row>
    <row r="9" spans="1:10" ht="15.6" customHeight="1" x14ac:dyDescent="0.35">
      <c r="A9" s="33" t="s">
        <v>219</v>
      </c>
      <c r="B9" s="227">
        <v>12</v>
      </c>
      <c r="C9" s="227">
        <v>23</v>
      </c>
      <c r="D9" s="227">
        <v>3</v>
      </c>
      <c r="E9" s="227">
        <v>5</v>
      </c>
      <c r="F9" s="82">
        <v>6</v>
      </c>
      <c r="G9" s="455">
        <v>8</v>
      </c>
    </row>
    <row r="10" spans="1:10" ht="15.6" customHeight="1" x14ac:dyDescent="0.35">
      <c r="A10" s="33" t="s">
        <v>220</v>
      </c>
      <c r="B10" s="227">
        <v>10</v>
      </c>
      <c r="C10" s="227">
        <v>37</v>
      </c>
      <c r="D10" s="227">
        <v>14</v>
      </c>
      <c r="E10" s="227">
        <v>18</v>
      </c>
      <c r="F10" s="82">
        <v>3</v>
      </c>
      <c r="G10" s="455">
        <v>4</v>
      </c>
    </row>
    <row r="11" spans="1:10" ht="15.6" customHeight="1" x14ac:dyDescent="0.35">
      <c r="A11" s="33" t="s">
        <v>221</v>
      </c>
      <c r="B11" s="227">
        <v>8</v>
      </c>
      <c r="C11" s="227">
        <v>56</v>
      </c>
      <c r="D11" s="227">
        <v>4</v>
      </c>
      <c r="E11" s="227">
        <v>5</v>
      </c>
      <c r="F11" s="82">
        <v>6</v>
      </c>
      <c r="G11" s="455">
        <v>1</v>
      </c>
    </row>
    <row r="12" spans="1:10" ht="15.6" customHeight="1" x14ac:dyDescent="0.35">
      <c r="A12" s="33" t="s">
        <v>222</v>
      </c>
      <c r="B12" s="227">
        <v>6</v>
      </c>
      <c r="C12" s="227">
        <v>71</v>
      </c>
      <c r="D12" s="227">
        <v>5</v>
      </c>
      <c r="E12" s="227">
        <v>2</v>
      </c>
      <c r="F12" s="82">
        <v>5</v>
      </c>
      <c r="G12" s="455">
        <v>6</v>
      </c>
    </row>
    <row r="13" spans="1:10" ht="15.6" customHeight="1" x14ac:dyDescent="0.35">
      <c r="A13" s="33" t="s">
        <v>223</v>
      </c>
      <c r="B13" s="227">
        <v>1</v>
      </c>
      <c r="C13" s="227">
        <v>36</v>
      </c>
      <c r="D13" s="227">
        <v>3</v>
      </c>
      <c r="E13" s="227">
        <v>13</v>
      </c>
      <c r="F13" s="82">
        <v>4</v>
      </c>
      <c r="G13" s="227">
        <v>0</v>
      </c>
    </row>
    <row r="14" spans="1:10" ht="15.6" customHeight="1" x14ac:dyDescent="0.35">
      <c r="A14" s="33" t="s">
        <v>224</v>
      </c>
      <c r="B14" s="227">
        <v>1</v>
      </c>
      <c r="C14" s="227">
        <v>30</v>
      </c>
      <c r="D14" s="227">
        <v>5</v>
      </c>
      <c r="E14" s="227">
        <v>5</v>
      </c>
      <c r="F14" s="82">
        <v>3</v>
      </c>
      <c r="G14" s="455">
        <v>1</v>
      </c>
    </row>
    <row r="15" spans="1:10" ht="15.6" customHeight="1" x14ac:dyDescent="0.35">
      <c r="A15" s="33" t="s">
        <v>225</v>
      </c>
      <c r="B15" s="227">
        <v>2</v>
      </c>
      <c r="C15" s="227">
        <v>36</v>
      </c>
      <c r="D15" s="227">
        <v>4</v>
      </c>
      <c r="E15" s="227">
        <v>8</v>
      </c>
      <c r="F15" s="82">
        <v>2</v>
      </c>
      <c r="G15" s="455">
        <v>8</v>
      </c>
    </row>
    <row r="16" spans="1:10" ht="15.6" customHeight="1" x14ac:dyDescent="0.35">
      <c r="A16" s="33" t="s">
        <v>85</v>
      </c>
      <c r="B16" s="227">
        <v>12</v>
      </c>
      <c r="C16" s="227">
        <v>39</v>
      </c>
      <c r="D16" s="227">
        <v>3</v>
      </c>
      <c r="E16" s="227">
        <v>2</v>
      </c>
      <c r="F16" s="82">
        <v>2</v>
      </c>
      <c r="G16" s="455">
        <v>8</v>
      </c>
    </row>
    <row r="17" spans="1:7" ht="15.6" customHeight="1" x14ac:dyDescent="0.35">
      <c r="A17" s="33" t="s">
        <v>227</v>
      </c>
      <c r="B17" s="227">
        <v>6</v>
      </c>
      <c r="C17" s="227">
        <v>14</v>
      </c>
      <c r="D17" s="227">
        <v>5</v>
      </c>
      <c r="E17" s="227">
        <v>5</v>
      </c>
      <c r="F17" s="82">
        <v>2</v>
      </c>
      <c r="G17" s="455">
        <v>2</v>
      </c>
    </row>
    <row r="18" spans="1:7" ht="15.6" customHeight="1" x14ac:dyDescent="0.35">
      <c r="A18" s="33" t="s">
        <v>228</v>
      </c>
      <c r="B18" s="227">
        <v>2</v>
      </c>
      <c r="C18" s="227">
        <v>44</v>
      </c>
      <c r="D18" s="227">
        <v>33</v>
      </c>
      <c r="E18" s="227">
        <v>6</v>
      </c>
      <c r="F18" s="82">
        <v>3</v>
      </c>
      <c r="G18" s="455">
        <v>7</v>
      </c>
    </row>
    <row r="19" spans="1:7" ht="15.6" customHeight="1" x14ac:dyDescent="0.35">
      <c r="A19" s="33" t="s">
        <v>229</v>
      </c>
      <c r="B19" s="227">
        <v>4</v>
      </c>
      <c r="C19" s="227">
        <v>45</v>
      </c>
      <c r="D19" s="227">
        <v>20</v>
      </c>
      <c r="E19" s="227">
        <v>6</v>
      </c>
      <c r="F19" s="82">
        <v>1</v>
      </c>
      <c r="G19" s="455">
        <v>2</v>
      </c>
    </row>
    <row r="20" spans="1:7" ht="15.6" customHeight="1" x14ac:dyDescent="0.35">
      <c r="A20" s="147"/>
      <c r="B20" s="227"/>
      <c r="C20" s="227"/>
      <c r="D20" s="227"/>
      <c r="E20" s="227"/>
      <c r="F20" s="82"/>
      <c r="G20" s="455"/>
    </row>
    <row r="21" spans="1:7" ht="15.6" customHeight="1" x14ac:dyDescent="0.35">
      <c r="A21" s="171" t="s">
        <v>311</v>
      </c>
      <c r="B21" s="226">
        <f t="shared" ref="B21:G21" si="1">SUM(B22:B33)</f>
        <v>134</v>
      </c>
      <c r="C21" s="226">
        <f t="shared" si="1"/>
        <v>63</v>
      </c>
      <c r="D21" s="226">
        <f t="shared" si="1"/>
        <v>16</v>
      </c>
      <c r="E21" s="226">
        <f t="shared" si="1"/>
        <v>69</v>
      </c>
      <c r="F21" s="324">
        <f t="shared" si="1"/>
        <v>123</v>
      </c>
      <c r="G21" s="454">
        <f t="shared" si="1"/>
        <v>112</v>
      </c>
    </row>
    <row r="22" spans="1:7" ht="15.6" customHeight="1" x14ac:dyDescent="0.35">
      <c r="A22" s="33" t="s">
        <v>218</v>
      </c>
      <c r="B22" s="227">
        <v>20</v>
      </c>
      <c r="C22" s="227">
        <v>15</v>
      </c>
      <c r="D22" s="227">
        <v>1</v>
      </c>
      <c r="E22" s="227">
        <v>2</v>
      </c>
      <c r="F22" s="82">
        <v>8</v>
      </c>
      <c r="G22" s="455">
        <v>6</v>
      </c>
    </row>
    <row r="23" spans="1:7" ht="15.6" customHeight="1" x14ac:dyDescent="0.35">
      <c r="A23" s="33" t="s">
        <v>219</v>
      </c>
      <c r="B23" s="227">
        <v>16</v>
      </c>
      <c r="C23" s="227">
        <v>5</v>
      </c>
      <c r="D23" s="227">
        <v>0</v>
      </c>
      <c r="E23" s="227">
        <v>2</v>
      </c>
      <c r="F23" s="82">
        <v>9</v>
      </c>
      <c r="G23" s="455">
        <v>12</v>
      </c>
    </row>
    <row r="24" spans="1:7" ht="15.6" customHeight="1" x14ac:dyDescent="0.35">
      <c r="A24" s="33" t="s">
        <v>220</v>
      </c>
      <c r="B24" s="227">
        <v>11</v>
      </c>
      <c r="C24" s="227">
        <v>4</v>
      </c>
      <c r="D24" s="227">
        <v>3</v>
      </c>
      <c r="E24" s="227">
        <v>1</v>
      </c>
      <c r="F24" s="82">
        <v>11</v>
      </c>
      <c r="G24" s="455">
        <v>9</v>
      </c>
    </row>
    <row r="25" spans="1:7" ht="15.6" customHeight="1" x14ac:dyDescent="0.35">
      <c r="A25" s="33" t="s">
        <v>221</v>
      </c>
      <c r="B25" s="227">
        <v>15</v>
      </c>
      <c r="C25" s="227">
        <v>4</v>
      </c>
      <c r="D25" s="227">
        <v>3</v>
      </c>
      <c r="E25" s="227">
        <v>3</v>
      </c>
      <c r="F25" s="82">
        <v>5</v>
      </c>
      <c r="G25" s="455">
        <v>7</v>
      </c>
    </row>
    <row r="26" spans="1:7" ht="15.6" customHeight="1" x14ac:dyDescent="0.35">
      <c r="A26" s="33" t="s">
        <v>222</v>
      </c>
      <c r="B26" s="227">
        <v>11</v>
      </c>
      <c r="C26" s="227">
        <v>2</v>
      </c>
      <c r="D26" s="227">
        <v>0</v>
      </c>
      <c r="E26" s="227">
        <v>7</v>
      </c>
      <c r="F26" s="82">
        <v>12</v>
      </c>
      <c r="G26" s="455">
        <v>12</v>
      </c>
    </row>
    <row r="27" spans="1:7" ht="15.6" customHeight="1" x14ac:dyDescent="0.35">
      <c r="A27" s="33" t="s">
        <v>223</v>
      </c>
      <c r="B27" s="227">
        <v>11</v>
      </c>
      <c r="C27" s="227">
        <v>4</v>
      </c>
      <c r="D27" s="227">
        <v>1</v>
      </c>
      <c r="E27" s="227">
        <v>9</v>
      </c>
      <c r="F27" s="82">
        <v>8</v>
      </c>
      <c r="G27" s="455">
        <v>7</v>
      </c>
    </row>
    <row r="28" spans="1:7" ht="15.6" customHeight="1" x14ac:dyDescent="0.35">
      <c r="A28" s="33" t="s">
        <v>224</v>
      </c>
      <c r="B28" s="227">
        <v>9</v>
      </c>
      <c r="C28" s="227">
        <v>4</v>
      </c>
      <c r="D28" s="227">
        <v>3</v>
      </c>
      <c r="E28" s="227">
        <v>6</v>
      </c>
      <c r="F28" s="82">
        <v>9</v>
      </c>
      <c r="G28" s="455">
        <v>10</v>
      </c>
    </row>
    <row r="29" spans="1:7" ht="15.6" customHeight="1" x14ac:dyDescent="0.35">
      <c r="A29" s="33" t="s">
        <v>225</v>
      </c>
      <c r="B29" s="227">
        <v>8</v>
      </c>
      <c r="C29" s="227">
        <v>2</v>
      </c>
      <c r="D29" s="227">
        <v>2</v>
      </c>
      <c r="E29" s="227">
        <v>8</v>
      </c>
      <c r="F29" s="82">
        <v>14</v>
      </c>
      <c r="G29" s="455">
        <v>9</v>
      </c>
    </row>
    <row r="30" spans="1:7" ht="15.6" customHeight="1" x14ac:dyDescent="0.35">
      <c r="A30" s="33" t="s">
        <v>85</v>
      </c>
      <c r="B30" s="227">
        <v>10</v>
      </c>
      <c r="C30" s="227">
        <v>4</v>
      </c>
      <c r="D30" s="227">
        <v>0</v>
      </c>
      <c r="E30" s="227">
        <v>4</v>
      </c>
      <c r="F30" s="82">
        <v>16</v>
      </c>
      <c r="G30" s="455">
        <v>15</v>
      </c>
    </row>
    <row r="31" spans="1:7" ht="15.6" customHeight="1" x14ac:dyDescent="0.35">
      <c r="A31" s="33" t="s">
        <v>227</v>
      </c>
      <c r="B31" s="227">
        <v>5</v>
      </c>
      <c r="C31" s="227">
        <v>3</v>
      </c>
      <c r="D31" s="227">
        <v>0</v>
      </c>
      <c r="E31" s="227">
        <v>9</v>
      </c>
      <c r="F31" s="82">
        <v>12</v>
      </c>
      <c r="G31" s="455">
        <v>9</v>
      </c>
    </row>
    <row r="32" spans="1:7" ht="15.6" customHeight="1" x14ac:dyDescent="0.35">
      <c r="A32" s="33" t="s">
        <v>228</v>
      </c>
      <c r="B32" s="227">
        <v>8</v>
      </c>
      <c r="C32" s="227">
        <v>4</v>
      </c>
      <c r="D32" s="227">
        <v>3</v>
      </c>
      <c r="E32" s="227">
        <v>12</v>
      </c>
      <c r="F32" s="82">
        <v>11</v>
      </c>
      <c r="G32" s="455">
        <v>7</v>
      </c>
    </row>
    <row r="33" spans="1:7" ht="15.6" customHeight="1" x14ac:dyDescent="0.35">
      <c r="A33" s="33" t="s">
        <v>229</v>
      </c>
      <c r="B33" s="227">
        <v>10</v>
      </c>
      <c r="C33" s="227">
        <v>12</v>
      </c>
      <c r="D33" s="227">
        <v>0</v>
      </c>
      <c r="E33" s="227">
        <v>6</v>
      </c>
      <c r="F33" s="82">
        <v>8</v>
      </c>
      <c r="G33" s="455">
        <v>9</v>
      </c>
    </row>
    <row r="34" spans="1:7" s="89" customFormat="1" ht="6" customHeight="1" x14ac:dyDescent="0.3">
      <c r="A34" s="262"/>
      <c r="B34" s="257"/>
      <c r="C34" s="257"/>
      <c r="D34" s="257"/>
      <c r="E34" s="257"/>
      <c r="F34" s="233"/>
      <c r="G34" s="233"/>
    </row>
    <row r="35" spans="1:7" s="89" customFormat="1" ht="6.75" customHeight="1" x14ac:dyDescent="0.3">
      <c r="A35" s="263"/>
      <c r="B35" s="264"/>
      <c r="C35" s="264"/>
      <c r="D35" s="264"/>
      <c r="E35" s="264"/>
    </row>
    <row r="36" spans="1:7" ht="15.6" customHeight="1" x14ac:dyDescent="0.35">
      <c r="A36" s="171" t="s">
        <v>34</v>
      </c>
      <c r="B36" s="226">
        <f t="shared" ref="B36:E36" si="2">SUM(B37:B48)</f>
        <v>2831</v>
      </c>
      <c r="C36" s="226">
        <f t="shared" si="2"/>
        <v>3664</v>
      </c>
      <c r="D36" s="226">
        <f t="shared" si="2"/>
        <v>2783</v>
      </c>
      <c r="E36" s="226">
        <f t="shared" si="2"/>
        <v>2824</v>
      </c>
      <c r="F36" s="226">
        <f t="shared" ref="F36:G36" si="3">SUM(F37:F48)</f>
        <v>2518</v>
      </c>
      <c r="G36" s="226">
        <f t="shared" si="3"/>
        <v>2733</v>
      </c>
    </row>
    <row r="37" spans="1:7" ht="15.6" customHeight="1" x14ac:dyDescent="0.3">
      <c r="A37" s="33" t="s">
        <v>218</v>
      </c>
      <c r="B37" s="227">
        <f>SUM('T3.7'!B8+'T3.7'!B22+'T3.7'!B36+'T3.7 continued'!B8+'T3.7 continued'!B22)</f>
        <v>270</v>
      </c>
      <c r="C37" s="227">
        <f>SUM('T3.7'!C8+'T3.7'!C22+'T3.7'!C36+'T3.7 continued'!C8+'T3.7 continued'!C22)</f>
        <v>252</v>
      </c>
      <c r="D37" s="227">
        <f>SUM('T3.7'!D8+'T3.7'!D22+'T3.7'!D36+'T3.7 continued'!D8+'T3.7 continued'!D22)</f>
        <v>401</v>
      </c>
      <c r="E37" s="227">
        <f>SUM('T3.7'!E8+'T3.7'!E22+'T3.7'!E36+'T3.7 continued'!E8+'T3.7 continued'!E22)</f>
        <v>464</v>
      </c>
      <c r="F37" s="227">
        <f>SUM('T3.7'!F8+'T3.7'!F22+'T3.7'!F36+'T3.7 continued'!F8+'T3.7 continued'!F22)</f>
        <v>282</v>
      </c>
      <c r="G37" s="227">
        <v>278</v>
      </c>
    </row>
    <row r="38" spans="1:7" ht="15.6" customHeight="1" x14ac:dyDescent="0.3">
      <c r="A38" s="33" t="s">
        <v>219</v>
      </c>
      <c r="B38" s="227">
        <f>SUM('T3.7'!B9+'T3.7'!B23+'T3.7'!B37+'T3.7 continued'!B9+'T3.7 continued'!B23)</f>
        <v>258</v>
      </c>
      <c r="C38" s="227">
        <f>SUM('T3.7'!C9+'T3.7'!C23+'T3.7'!C37+'T3.7 continued'!C9+'T3.7 continued'!C23)</f>
        <v>257</v>
      </c>
      <c r="D38" s="227">
        <f>SUM('T3.7'!D9+'T3.7'!D23+'T3.7'!D37+'T3.7 continued'!D9+'T3.7 continued'!D23)</f>
        <v>187</v>
      </c>
      <c r="E38" s="227">
        <f>SUM('T3.7'!E9+'T3.7'!E23+'T3.7'!E37+'T3.7 continued'!E9+'T3.7 continued'!E23)</f>
        <v>298</v>
      </c>
      <c r="F38" s="227">
        <f>SUM('T3.7'!F9+'T3.7'!F23+'T3.7'!F37+'T3.7 continued'!F9+'T3.7 continued'!F23)</f>
        <v>184</v>
      </c>
      <c r="G38" s="227">
        <v>255</v>
      </c>
    </row>
    <row r="39" spans="1:7" ht="15.6" customHeight="1" x14ac:dyDescent="0.3">
      <c r="A39" s="33" t="s">
        <v>220</v>
      </c>
      <c r="B39" s="227">
        <f>SUM('T3.7'!B10+'T3.7'!B24+'T3.7'!B38+'T3.7 continued'!B10+'T3.7 continued'!B24)</f>
        <v>239</v>
      </c>
      <c r="C39" s="227">
        <f>SUM('T3.7'!C10+'T3.7'!C24+'T3.7'!C38+'T3.7 continued'!C10+'T3.7 continued'!C24)</f>
        <v>214</v>
      </c>
      <c r="D39" s="227">
        <f>SUM('T3.7'!D10+'T3.7'!D24+'T3.7'!D38+'T3.7 continued'!D10+'T3.7 continued'!D24)</f>
        <v>276</v>
      </c>
      <c r="E39" s="227">
        <f>SUM('T3.7'!E10+'T3.7'!E24+'T3.7'!E38+'T3.7 continued'!E10+'T3.7 continued'!E24)</f>
        <v>396</v>
      </c>
      <c r="F39" s="227">
        <f>SUM('T3.7'!F10+'T3.7'!F24+'T3.7'!F38+'T3.7 continued'!F10+'T3.7 continued'!F24)</f>
        <v>245</v>
      </c>
      <c r="G39" s="227">
        <v>358</v>
      </c>
    </row>
    <row r="40" spans="1:7" ht="15.6" customHeight="1" x14ac:dyDescent="0.3">
      <c r="A40" s="33" t="s">
        <v>221</v>
      </c>
      <c r="B40" s="227">
        <f>SUM('T3.7'!B11+'T3.7'!B25+'T3.7'!B39+'T3.7 continued'!B11+'T3.7 continued'!B25)</f>
        <v>335</v>
      </c>
      <c r="C40" s="227">
        <f>SUM('T3.7'!C11+'T3.7'!C25+'T3.7'!C39+'T3.7 continued'!C11+'T3.7 continued'!C25)</f>
        <v>287</v>
      </c>
      <c r="D40" s="227">
        <f>SUM('T3.7'!D11+'T3.7'!D25+'T3.7'!D39+'T3.7 continued'!D11+'T3.7 continued'!D25)</f>
        <v>282</v>
      </c>
      <c r="E40" s="227">
        <f>SUM('T3.7'!E11+'T3.7'!E25+'T3.7'!E39+'T3.7 continued'!E11+'T3.7 continued'!E25)</f>
        <v>197</v>
      </c>
      <c r="F40" s="227">
        <f>SUM('T3.7'!F11+'T3.7'!F25+'T3.7'!F39+'T3.7 continued'!F11+'T3.7 continued'!F25)</f>
        <v>55</v>
      </c>
      <c r="G40" s="227">
        <v>157</v>
      </c>
    </row>
    <row r="41" spans="1:7" ht="15.6" customHeight="1" x14ac:dyDescent="0.3">
      <c r="A41" s="33" t="s">
        <v>222</v>
      </c>
      <c r="B41" s="227">
        <f>SUM('T3.7'!B12+'T3.7'!B26+'T3.7'!B40+'T3.7 continued'!B12+'T3.7 continued'!B26)</f>
        <v>173</v>
      </c>
      <c r="C41" s="227">
        <f>SUM('T3.7'!C12+'T3.7'!C26+'T3.7'!C40+'T3.7 continued'!C12+'T3.7 continued'!C26)</f>
        <v>221</v>
      </c>
      <c r="D41" s="227">
        <f>SUM('T3.7'!D12+'T3.7'!D26+'T3.7'!D40+'T3.7 continued'!D12+'T3.7 continued'!D26)</f>
        <v>117</v>
      </c>
      <c r="E41" s="227">
        <f>SUM('T3.7'!E12+'T3.7'!E26+'T3.7'!E40+'T3.7 continued'!E12+'T3.7 continued'!E26)</f>
        <v>123</v>
      </c>
      <c r="F41" s="227">
        <f>SUM('T3.7'!F12+'T3.7'!F26+'T3.7'!F40+'T3.7 continued'!F12+'T3.7 continued'!F26)</f>
        <v>150</v>
      </c>
      <c r="G41" s="227">
        <v>222</v>
      </c>
    </row>
    <row r="42" spans="1:7" ht="15.6" customHeight="1" x14ac:dyDescent="0.3">
      <c r="A42" s="33" t="s">
        <v>223</v>
      </c>
      <c r="B42" s="227">
        <f>SUM('T3.7'!B13+'T3.7'!B27+'T3.7'!B41+'T3.7 continued'!B13+'T3.7 continued'!B27)</f>
        <v>173</v>
      </c>
      <c r="C42" s="227">
        <f>SUM('T3.7'!C13+'T3.7'!C27+'T3.7'!C41+'T3.7 continued'!C13+'T3.7 continued'!C27)</f>
        <v>288</v>
      </c>
      <c r="D42" s="227">
        <f>SUM('T3.7'!D13+'T3.7'!D27+'T3.7'!D41+'T3.7 continued'!D13+'T3.7 continued'!D27)</f>
        <v>226</v>
      </c>
      <c r="E42" s="227">
        <f>SUM('T3.7'!E13+'T3.7'!E27+'T3.7'!E41+'T3.7 continued'!E13+'T3.7 continued'!E27)</f>
        <v>273</v>
      </c>
      <c r="F42" s="227">
        <f>SUM('T3.7'!F13+'T3.7'!F27+'T3.7'!F41+'T3.7 continued'!F13+'T3.7 continued'!F27)</f>
        <v>169</v>
      </c>
      <c r="G42" s="227">
        <v>189</v>
      </c>
    </row>
    <row r="43" spans="1:7" ht="15.6" customHeight="1" x14ac:dyDescent="0.3">
      <c r="A43" s="33" t="s">
        <v>224</v>
      </c>
      <c r="B43" s="227">
        <f>SUM('T3.7'!B14+'T3.7'!B28+'T3.7'!B42+'T3.7 continued'!B14+'T3.7 continued'!B28)</f>
        <v>156</v>
      </c>
      <c r="C43" s="227">
        <f>SUM('T3.7'!C14+'T3.7'!C28+'T3.7'!C42+'T3.7 continued'!C14+'T3.7 continued'!C28)</f>
        <v>349</v>
      </c>
      <c r="D43" s="227">
        <f>SUM('T3.7'!D14+'T3.7'!D28+'T3.7'!D42+'T3.7 continued'!D14+'T3.7 continued'!D28)</f>
        <v>186</v>
      </c>
      <c r="E43" s="227">
        <f>SUM('T3.7'!E14+'T3.7'!E28+'T3.7'!E42+'T3.7 continued'!E14+'T3.7 continued'!E28)</f>
        <v>200</v>
      </c>
      <c r="F43" s="227">
        <f>SUM('T3.7'!F14+'T3.7'!F28+'T3.7'!F42+'T3.7 continued'!F14+'T3.7 continued'!F28)</f>
        <v>220</v>
      </c>
      <c r="G43" s="227">
        <v>172</v>
      </c>
    </row>
    <row r="44" spans="1:7" ht="15.6" customHeight="1" x14ac:dyDescent="0.3">
      <c r="A44" s="33" t="s">
        <v>225</v>
      </c>
      <c r="B44" s="227">
        <f>SUM('T3.7'!B15+'T3.7'!B29+'T3.7'!B43+'T3.7 continued'!B15+'T3.7 continued'!B29)</f>
        <v>228</v>
      </c>
      <c r="C44" s="227">
        <f>SUM('T3.7'!C15+'T3.7'!C29+'T3.7'!C43+'T3.7 continued'!C15+'T3.7 continued'!C29)</f>
        <v>341</v>
      </c>
      <c r="D44" s="227">
        <f>SUM('T3.7'!D15+'T3.7'!D29+'T3.7'!D43+'T3.7 continued'!D15+'T3.7 continued'!D29)</f>
        <v>202</v>
      </c>
      <c r="E44" s="227">
        <f>SUM('T3.7'!E15+'T3.7'!E29+'T3.7'!E43+'T3.7 continued'!E15+'T3.7 continued'!E29)</f>
        <v>213</v>
      </c>
      <c r="F44" s="227">
        <f>SUM('T3.7'!F15+'T3.7'!F29+'T3.7'!F43+'T3.7 continued'!F15+'T3.7 continued'!F29)</f>
        <v>234</v>
      </c>
      <c r="G44" s="227">
        <v>209</v>
      </c>
    </row>
    <row r="45" spans="1:7" ht="15.6" customHeight="1" x14ac:dyDescent="0.3">
      <c r="A45" s="33" t="s">
        <v>85</v>
      </c>
      <c r="B45" s="227">
        <f>SUM('T3.7'!B16+'T3.7'!B30+'T3.7'!B44+'T3.7 continued'!B16+'T3.7 continued'!B30)</f>
        <v>307</v>
      </c>
      <c r="C45" s="227">
        <f>SUM('T3.7'!C16+'T3.7'!C30+'T3.7'!C44+'T3.7 continued'!C16+'T3.7 continued'!C30)</f>
        <v>392</v>
      </c>
      <c r="D45" s="227">
        <f>SUM('T3.7'!D16+'T3.7'!D30+'T3.7'!D44+'T3.7 continued'!D16+'T3.7 continued'!D30)</f>
        <v>166</v>
      </c>
      <c r="E45" s="227">
        <f>SUM('T3.7'!E16+'T3.7'!E30+'T3.7'!E44+'T3.7 continued'!E16+'T3.7 continued'!E30)</f>
        <v>148</v>
      </c>
      <c r="F45" s="227">
        <f>SUM('T3.7'!F16+'T3.7'!F30+'T3.7'!F44+'T3.7 continued'!F16+'T3.7 continued'!F30)</f>
        <v>235</v>
      </c>
      <c r="G45" s="227">
        <v>256</v>
      </c>
    </row>
    <row r="46" spans="1:7" ht="15.6" customHeight="1" x14ac:dyDescent="0.3">
      <c r="A46" s="33" t="s">
        <v>227</v>
      </c>
      <c r="B46" s="227">
        <f>SUM('T3.7'!B17+'T3.7'!B31+'T3.7'!B45+'T3.7 continued'!B17+'T3.7 continued'!B31)</f>
        <v>170</v>
      </c>
      <c r="C46" s="227">
        <f>SUM('T3.7'!C17+'T3.7'!C31+'T3.7'!C45+'T3.7 continued'!C17+'T3.7 continued'!C31)</f>
        <v>274</v>
      </c>
      <c r="D46" s="227">
        <f>SUM('T3.7'!D17+'T3.7'!D31+'T3.7'!D45+'T3.7 continued'!D17+'T3.7 continued'!D31)</f>
        <v>155</v>
      </c>
      <c r="E46" s="227">
        <f>SUM('T3.7'!E17+'T3.7'!E31+'T3.7'!E45+'T3.7 continued'!E17+'T3.7 continued'!E31)</f>
        <v>178</v>
      </c>
      <c r="F46" s="227">
        <f>SUM('T3.7'!F17+'T3.7'!F31+'T3.7'!F45+'T3.7 continued'!F17+'T3.7 continued'!F31)</f>
        <v>192</v>
      </c>
      <c r="G46" s="227">
        <v>184</v>
      </c>
    </row>
    <row r="47" spans="1:7" ht="15.6" customHeight="1" x14ac:dyDescent="0.3">
      <c r="A47" s="33" t="s">
        <v>228</v>
      </c>
      <c r="B47" s="227">
        <f>SUM('T3.7'!B18+'T3.7'!B32+'T3.7'!B46+'T3.7 continued'!B18+'T3.7 continued'!B32)</f>
        <v>260</v>
      </c>
      <c r="C47" s="227">
        <f>SUM('T3.7'!C18+'T3.7'!C32+'T3.7'!C46+'T3.7 continued'!C18+'T3.7 continued'!C32)</f>
        <v>364</v>
      </c>
      <c r="D47" s="227">
        <f>SUM('T3.7'!D18+'T3.7'!D32+'T3.7'!D46+'T3.7 continued'!D18+'T3.7 continued'!D32)</f>
        <v>255</v>
      </c>
      <c r="E47" s="227">
        <f>SUM('T3.7'!E18+'T3.7'!E32+'T3.7'!E46+'T3.7 continued'!E18+'T3.7 continued'!E32)</f>
        <v>180</v>
      </c>
      <c r="F47" s="227">
        <f>SUM('T3.7'!F18+'T3.7'!F32+'T3.7'!F46+'T3.7 continued'!F18+'T3.7 continued'!F32)</f>
        <v>272</v>
      </c>
      <c r="G47" s="227">
        <v>203</v>
      </c>
    </row>
    <row r="48" spans="1:7" ht="15.6" customHeight="1" x14ac:dyDescent="0.3">
      <c r="A48" s="33" t="s">
        <v>229</v>
      </c>
      <c r="B48" s="227">
        <f>SUM('T3.7'!B19+'T3.7'!B33+'T3.7'!B47+'T3.7 continued'!B19+'T3.7 continued'!B33)</f>
        <v>262</v>
      </c>
      <c r="C48" s="227">
        <f>SUM('T3.7'!C19+'T3.7'!C33+'T3.7'!C47+'T3.7 continued'!C19+'T3.7 continued'!C33)</f>
        <v>425</v>
      </c>
      <c r="D48" s="227">
        <f>SUM('T3.7'!D19+'T3.7'!D33+'T3.7'!D47+'T3.7 continued'!D19+'T3.7 continued'!D33)</f>
        <v>330</v>
      </c>
      <c r="E48" s="227">
        <f>SUM('T3.7'!E19+'T3.7'!E33+'T3.7'!E47+'T3.7 continued'!E19+'T3.7 continued'!E33)</f>
        <v>154</v>
      </c>
      <c r="F48" s="227">
        <f>SUM('T3.7'!F19+'T3.7'!F33+'T3.7'!F47+'T3.7 continued'!F19+'T3.7 continued'!F33)</f>
        <v>280</v>
      </c>
      <c r="G48" s="227">
        <v>250</v>
      </c>
    </row>
    <row r="49" spans="1:7" s="89" customFormat="1" ht="5.0999999999999996" customHeight="1" x14ac:dyDescent="0.3">
      <c r="A49" s="232"/>
      <c r="B49" s="258"/>
      <c r="C49" s="258"/>
      <c r="D49" s="258"/>
      <c r="E49" s="258"/>
      <c r="F49" s="258"/>
      <c r="G49" s="258"/>
    </row>
    <row r="50" spans="1:7" ht="17.25" customHeight="1" x14ac:dyDescent="0.3">
      <c r="A50" s="147"/>
      <c r="B50" s="91"/>
      <c r="C50" s="91"/>
      <c r="D50" s="91"/>
      <c r="E50" s="259"/>
      <c r="F50" s="259"/>
      <c r="G50" s="259"/>
    </row>
    <row r="51" spans="1:7" ht="17.25" customHeight="1" x14ac:dyDescent="0.3">
      <c r="A51" s="147"/>
      <c r="B51" s="91"/>
      <c r="C51" s="91"/>
      <c r="D51" s="91"/>
      <c r="E51" s="91"/>
      <c r="F51" s="234"/>
      <c r="G51" s="234" t="s">
        <v>277</v>
      </c>
    </row>
    <row r="52" spans="1:7" ht="17.25" customHeight="1" x14ac:dyDescent="0.3">
      <c r="A52" s="147"/>
      <c r="B52" s="130"/>
      <c r="C52" s="130"/>
      <c r="D52" s="130"/>
      <c r="E52" s="130"/>
      <c r="F52" s="235"/>
      <c r="G52" s="235" t="s">
        <v>278</v>
      </c>
    </row>
    <row r="53" spans="1:7" s="100" customFormat="1" x14ac:dyDescent="0.3">
      <c r="A53" s="148"/>
    </row>
    <row r="65" spans="2:7" x14ac:dyDescent="0.3">
      <c r="B65" s="236"/>
      <c r="C65" s="236"/>
      <c r="F65" s="236"/>
      <c r="G65" s="236"/>
    </row>
    <row r="66" spans="2:7" x14ac:dyDescent="0.3">
      <c r="B66" s="236"/>
      <c r="C66" s="236"/>
      <c r="F66" s="236"/>
      <c r="G66" s="236"/>
    </row>
    <row r="67" spans="2:7" x14ac:dyDescent="0.3">
      <c r="F67" s="236"/>
      <c r="G67" s="236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70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7" tint="0.79998168889431442"/>
  </sheetPr>
  <dimension ref="A1:N84"/>
  <sheetViews>
    <sheetView view="pageBreakPreview" zoomScale="90" zoomScaleSheetLayoutView="90" workbookViewId="0"/>
  </sheetViews>
  <sheetFormatPr defaultColWidth="9.109375" defaultRowHeight="17.399999999999999" x14ac:dyDescent="0.35"/>
  <cols>
    <col min="1" max="1" width="57.33203125" style="160" customWidth="1"/>
    <col min="2" max="6" width="11.33203125" style="240" customWidth="1"/>
    <col min="7" max="7" width="11.33203125" style="82" customWidth="1"/>
    <col min="8" max="256" width="9.109375" style="160"/>
    <col min="257" max="257" width="57.33203125" style="160" customWidth="1"/>
    <col min="258" max="263" width="11.33203125" style="160" customWidth="1"/>
    <col min="264" max="512" width="9.109375" style="160"/>
    <col min="513" max="513" width="57.33203125" style="160" customWidth="1"/>
    <col min="514" max="519" width="11.33203125" style="160" customWidth="1"/>
    <col min="520" max="768" width="9.109375" style="160"/>
    <col min="769" max="769" width="57.33203125" style="160" customWidth="1"/>
    <col min="770" max="775" width="11.33203125" style="160" customWidth="1"/>
    <col min="776" max="1024" width="9.109375" style="160"/>
    <col min="1025" max="1025" width="57.33203125" style="160" customWidth="1"/>
    <col min="1026" max="1031" width="11.33203125" style="160" customWidth="1"/>
    <col min="1032" max="1280" width="9.109375" style="160"/>
    <col min="1281" max="1281" width="57.33203125" style="160" customWidth="1"/>
    <col min="1282" max="1287" width="11.33203125" style="160" customWidth="1"/>
    <col min="1288" max="1536" width="9.109375" style="160"/>
    <col min="1537" max="1537" width="57.33203125" style="160" customWidth="1"/>
    <col min="1538" max="1543" width="11.33203125" style="160" customWidth="1"/>
    <col min="1544" max="1792" width="9.109375" style="160"/>
    <col min="1793" max="1793" width="57.33203125" style="160" customWidth="1"/>
    <col min="1794" max="1799" width="11.33203125" style="160" customWidth="1"/>
    <col min="1800" max="2048" width="9.109375" style="160"/>
    <col min="2049" max="2049" width="57.33203125" style="160" customWidth="1"/>
    <col min="2050" max="2055" width="11.33203125" style="160" customWidth="1"/>
    <col min="2056" max="2304" width="9.109375" style="160"/>
    <col min="2305" max="2305" width="57.33203125" style="160" customWidth="1"/>
    <col min="2306" max="2311" width="11.33203125" style="160" customWidth="1"/>
    <col min="2312" max="2560" width="9.109375" style="160"/>
    <col min="2561" max="2561" width="57.33203125" style="160" customWidth="1"/>
    <col min="2562" max="2567" width="11.33203125" style="160" customWidth="1"/>
    <col min="2568" max="2816" width="9.109375" style="160"/>
    <col min="2817" max="2817" width="57.33203125" style="160" customWidth="1"/>
    <col min="2818" max="2823" width="11.33203125" style="160" customWidth="1"/>
    <col min="2824" max="3072" width="9.109375" style="160"/>
    <col min="3073" max="3073" width="57.33203125" style="160" customWidth="1"/>
    <col min="3074" max="3079" width="11.33203125" style="160" customWidth="1"/>
    <col min="3080" max="3328" width="9.109375" style="160"/>
    <col min="3329" max="3329" width="57.33203125" style="160" customWidth="1"/>
    <col min="3330" max="3335" width="11.33203125" style="160" customWidth="1"/>
    <col min="3336" max="3584" width="9.109375" style="160"/>
    <col min="3585" max="3585" width="57.33203125" style="160" customWidth="1"/>
    <col min="3586" max="3591" width="11.33203125" style="160" customWidth="1"/>
    <col min="3592" max="3840" width="9.109375" style="160"/>
    <col min="3841" max="3841" width="57.33203125" style="160" customWidth="1"/>
    <col min="3842" max="3847" width="11.33203125" style="160" customWidth="1"/>
    <col min="3848" max="4096" width="9.109375" style="160"/>
    <col min="4097" max="4097" width="57.33203125" style="160" customWidth="1"/>
    <col min="4098" max="4103" width="11.33203125" style="160" customWidth="1"/>
    <col min="4104" max="4352" width="9.109375" style="160"/>
    <col min="4353" max="4353" width="57.33203125" style="160" customWidth="1"/>
    <col min="4354" max="4359" width="11.33203125" style="160" customWidth="1"/>
    <col min="4360" max="4608" width="9.109375" style="160"/>
    <col min="4609" max="4609" width="57.33203125" style="160" customWidth="1"/>
    <col min="4610" max="4615" width="11.33203125" style="160" customWidth="1"/>
    <col min="4616" max="4864" width="9.109375" style="160"/>
    <col min="4865" max="4865" width="57.33203125" style="160" customWidth="1"/>
    <col min="4866" max="4871" width="11.33203125" style="160" customWidth="1"/>
    <col min="4872" max="5120" width="9.109375" style="160"/>
    <col min="5121" max="5121" width="57.33203125" style="160" customWidth="1"/>
    <col min="5122" max="5127" width="11.33203125" style="160" customWidth="1"/>
    <col min="5128" max="5376" width="9.109375" style="160"/>
    <col min="5377" max="5377" width="57.33203125" style="160" customWidth="1"/>
    <col min="5378" max="5383" width="11.33203125" style="160" customWidth="1"/>
    <col min="5384" max="5632" width="9.109375" style="160"/>
    <col min="5633" max="5633" width="57.33203125" style="160" customWidth="1"/>
    <col min="5634" max="5639" width="11.33203125" style="160" customWidth="1"/>
    <col min="5640" max="5888" width="9.109375" style="160"/>
    <col min="5889" max="5889" width="57.33203125" style="160" customWidth="1"/>
    <col min="5890" max="5895" width="11.33203125" style="160" customWidth="1"/>
    <col min="5896" max="6144" width="9.109375" style="160"/>
    <col min="6145" max="6145" width="57.33203125" style="160" customWidth="1"/>
    <col min="6146" max="6151" width="11.33203125" style="160" customWidth="1"/>
    <col min="6152" max="6400" width="9.109375" style="160"/>
    <col min="6401" max="6401" width="57.33203125" style="160" customWidth="1"/>
    <col min="6402" max="6407" width="11.33203125" style="160" customWidth="1"/>
    <col min="6408" max="6656" width="9.109375" style="160"/>
    <col min="6657" max="6657" width="57.33203125" style="160" customWidth="1"/>
    <col min="6658" max="6663" width="11.33203125" style="160" customWidth="1"/>
    <col min="6664" max="6912" width="9.109375" style="160"/>
    <col min="6913" max="6913" width="57.33203125" style="160" customWidth="1"/>
    <col min="6914" max="6919" width="11.33203125" style="160" customWidth="1"/>
    <col min="6920" max="7168" width="9.109375" style="160"/>
    <col min="7169" max="7169" width="57.33203125" style="160" customWidth="1"/>
    <col min="7170" max="7175" width="11.33203125" style="160" customWidth="1"/>
    <col min="7176" max="7424" width="9.109375" style="160"/>
    <col min="7425" max="7425" width="57.33203125" style="160" customWidth="1"/>
    <col min="7426" max="7431" width="11.33203125" style="160" customWidth="1"/>
    <col min="7432" max="7680" width="9.109375" style="160"/>
    <col min="7681" max="7681" width="57.33203125" style="160" customWidth="1"/>
    <col min="7682" max="7687" width="11.33203125" style="160" customWidth="1"/>
    <col min="7688" max="7936" width="9.109375" style="160"/>
    <col min="7937" max="7937" width="57.33203125" style="160" customWidth="1"/>
    <col min="7938" max="7943" width="11.33203125" style="160" customWidth="1"/>
    <col min="7944" max="8192" width="9.109375" style="160"/>
    <col min="8193" max="8193" width="57.33203125" style="160" customWidth="1"/>
    <col min="8194" max="8199" width="11.33203125" style="160" customWidth="1"/>
    <col min="8200" max="8448" width="9.109375" style="160"/>
    <col min="8449" max="8449" width="57.33203125" style="160" customWidth="1"/>
    <col min="8450" max="8455" width="11.33203125" style="160" customWidth="1"/>
    <col min="8456" max="8704" width="9.109375" style="160"/>
    <col min="8705" max="8705" width="57.33203125" style="160" customWidth="1"/>
    <col min="8706" max="8711" width="11.33203125" style="160" customWidth="1"/>
    <col min="8712" max="8960" width="9.109375" style="160"/>
    <col min="8961" max="8961" width="57.33203125" style="160" customWidth="1"/>
    <col min="8962" max="8967" width="11.33203125" style="160" customWidth="1"/>
    <col min="8968" max="9216" width="9.109375" style="160"/>
    <col min="9217" max="9217" width="57.33203125" style="160" customWidth="1"/>
    <col min="9218" max="9223" width="11.33203125" style="160" customWidth="1"/>
    <col min="9224" max="9472" width="9.109375" style="160"/>
    <col min="9473" max="9473" width="57.33203125" style="160" customWidth="1"/>
    <col min="9474" max="9479" width="11.33203125" style="160" customWidth="1"/>
    <col min="9480" max="9728" width="9.109375" style="160"/>
    <col min="9729" max="9729" width="57.33203125" style="160" customWidth="1"/>
    <col min="9730" max="9735" width="11.33203125" style="160" customWidth="1"/>
    <col min="9736" max="9984" width="9.109375" style="160"/>
    <col min="9985" max="9985" width="57.33203125" style="160" customWidth="1"/>
    <col min="9986" max="9991" width="11.33203125" style="160" customWidth="1"/>
    <col min="9992" max="10240" width="9.109375" style="160"/>
    <col min="10241" max="10241" width="57.33203125" style="160" customWidth="1"/>
    <col min="10242" max="10247" width="11.33203125" style="160" customWidth="1"/>
    <col min="10248" max="10496" width="9.109375" style="160"/>
    <col min="10497" max="10497" width="57.33203125" style="160" customWidth="1"/>
    <col min="10498" max="10503" width="11.33203125" style="160" customWidth="1"/>
    <col min="10504" max="10752" width="9.109375" style="160"/>
    <col min="10753" max="10753" width="57.33203125" style="160" customWidth="1"/>
    <col min="10754" max="10759" width="11.33203125" style="160" customWidth="1"/>
    <col min="10760" max="11008" width="9.109375" style="160"/>
    <col min="11009" max="11009" width="57.33203125" style="160" customWidth="1"/>
    <col min="11010" max="11015" width="11.33203125" style="160" customWidth="1"/>
    <col min="11016" max="11264" width="9.109375" style="160"/>
    <col min="11265" max="11265" width="57.33203125" style="160" customWidth="1"/>
    <col min="11266" max="11271" width="11.33203125" style="160" customWidth="1"/>
    <col min="11272" max="11520" width="9.109375" style="160"/>
    <col min="11521" max="11521" width="57.33203125" style="160" customWidth="1"/>
    <col min="11522" max="11527" width="11.33203125" style="160" customWidth="1"/>
    <col min="11528" max="11776" width="9.109375" style="160"/>
    <col min="11777" max="11777" width="57.33203125" style="160" customWidth="1"/>
    <col min="11778" max="11783" width="11.33203125" style="160" customWidth="1"/>
    <col min="11784" max="12032" width="9.109375" style="160"/>
    <col min="12033" max="12033" width="57.33203125" style="160" customWidth="1"/>
    <col min="12034" max="12039" width="11.33203125" style="160" customWidth="1"/>
    <col min="12040" max="12288" width="9.109375" style="160"/>
    <col min="12289" max="12289" width="57.33203125" style="160" customWidth="1"/>
    <col min="12290" max="12295" width="11.33203125" style="160" customWidth="1"/>
    <col min="12296" max="12544" width="9.109375" style="160"/>
    <col min="12545" max="12545" width="57.33203125" style="160" customWidth="1"/>
    <col min="12546" max="12551" width="11.33203125" style="160" customWidth="1"/>
    <col min="12552" max="12800" width="9.109375" style="160"/>
    <col min="12801" max="12801" width="57.33203125" style="160" customWidth="1"/>
    <col min="12802" max="12807" width="11.33203125" style="160" customWidth="1"/>
    <col min="12808" max="13056" width="9.109375" style="160"/>
    <col min="13057" max="13057" width="57.33203125" style="160" customWidth="1"/>
    <col min="13058" max="13063" width="11.33203125" style="160" customWidth="1"/>
    <col min="13064" max="13312" width="9.109375" style="160"/>
    <col min="13313" max="13313" width="57.33203125" style="160" customWidth="1"/>
    <col min="13314" max="13319" width="11.33203125" style="160" customWidth="1"/>
    <col min="13320" max="13568" width="9.109375" style="160"/>
    <col min="13569" max="13569" width="57.33203125" style="160" customWidth="1"/>
    <col min="13570" max="13575" width="11.33203125" style="160" customWidth="1"/>
    <col min="13576" max="13824" width="9.109375" style="160"/>
    <col min="13825" max="13825" width="57.33203125" style="160" customWidth="1"/>
    <col min="13826" max="13831" width="11.33203125" style="160" customWidth="1"/>
    <col min="13832" max="14080" width="9.109375" style="160"/>
    <col min="14081" max="14081" width="57.33203125" style="160" customWidth="1"/>
    <col min="14082" max="14087" width="11.33203125" style="160" customWidth="1"/>
    <col min="14088" max="14336" width="9.109375" style="160"/>
    <col min="14337" max="14337" width="57.33203125" style="160" customWidth="1"/>
    <col min="14338" max="14343" width="11.33203125" style="160" customWidth="1"/>
    <col min="14344" max="14592" width="9.109375" style="160"/>
    <col min="14593" max="14593" width="57.33203125" style="160" customWidth="1"/>
    <col min="14594" max="14599" width="11.33203125" style="160" customWidth="1"/>
    <col min="14600" max="14848" width="9.109375" style="160"/>
    <col min="14849" max="14849" width="57.33203125" style="160" customWidth="1"/>
    <col min="14850" max="14855" width="11.33203125" style="160" customWidth="1"/>
    <col min="14856" max="15104" width="9.109375" style="160"/>
    <col min="15105" max="15105" width="57.33203125" style="160" customWidth="1"/>
    <col min="15106" max="15111" width="11.33203125" style="160" customWidth="1"/>
    <col min="15112" max="15360" width="9.109375" style="160"/>
    <col min="15361" max="15361" width="57.33203125" style="160" customWidth="1"/>
    <col min="15362" max="15367" width="11.33203125" style="160" customWidth="1"/>
    <col min="15368" max="15616" width="9.109375" style="160"/>
    <col min="15617" max="15617" width="57.33203125" style="160" customWidth="1"/>
    <col min="15618" max="15623" width="11.33203125" style="160" customWidth="1"/>
    <col min="15624" max="15872" width="9.109375" style="160"/>
    <col min="15873" max="15873" width="57.33203125" style="160" customWidth="1"/>
    <col min="15874" max="15879" width="11.33203125" style="160" customWidth="1"/>
    <col min="15880" max="16128" width="9.109375" style="160"/>
    <col min="16129" max="16129" width="57.33203125" style="160" customWidth="1"/>
    <col min="16130" max="16135" width="11.33203125" style="160" customWidth="1"/>
    <col min="16136" max="16384" width="9.109375" style="160"/>
  </cols>
  <sheetData>
    <row r="1" spans="1:13" ht="18.75" customHeight="1" x14ac:dyDescent="0.35">
      <c r="A1" s="48" t="s">
        <v>312</v>
      </c>
      <c r="C1" s="265"/>
      <c r="D1" s="265"/>
      <c r="E1" s="265"/>
      <c r="F1" s="265"/>
    </row>
    <row r="2" spans="1:13" ht="18.75" customHeight="1" x14ac:dyDescent="0.35">
      <c r="A2" s="20" t="s">
        <v>313</v>
      </c>
      <c r="C2" s="266"/>
      <c r="D2" s="266"/>
      <c r="E2" s="266"/>
      <c r="F2" s="266"/>
    </row>
    <row r="3" spans="1:13" s="22" customFormat="1" ht="21" customHeight="1" x14ac:dyDescent="0.35">
      <c r="A3" s="267"/>
      <c r="B3" s="18"/>
      <c r="C3" s="18"/>
      <c r="D3" s="18"/>
      <c r="E3" s="268"/>
      <c r="F3" s="269"/>
      <c r="G3" s="329"/>
    </row>
    <row r="4" spans="1:13" ht="20.100000000000001" customHeight="1" x14ac:dyDescent="0.35">
      <c r="A4" s="45" t="s">
        <v>314</v>
      </c>
      <c r="B4" s="533" t="s">
        <v>23</v>
      </c>
      <c r="C4" s="533"/>
      <c r="D4" s="533"/>
      <c r="E4" s="533"/>
      <c r="F4" s="533"/>
      <c r="G4" s="533"/>
    </row>
    <row r="5" spans="1:13" ht="20.100000000000001" customHeight="1" x14ac:dyDescent="0.35">
      <c r="A5" s="32" t="s">
        <v>315</v>
      </c>
      <c r="B5" s="252">
        <v>2019</v>
      </c>
      <c r="C5" s="252">
        <v>2020</v>
      </c>
      <c r="D5" s="252">
        <v>2021</v>
      </c>
      <c r="E5" s="252">
        <v>2022</v>
      </c>
      <c r="F5" s="252">
        <v>2023</v>
      </c>
      <c r="G5" s="252">
        <v>2024</v>
      </c>
      <c r="H5" s="238"/>
      <c r="I5" s="238"/>
      <c r="J5" s="238"/>
      <c r="K5" s="270"/>
      <c r="L5" s="270"/>
      <c r="M5" s="270"/>
    </row>
    <row r="6" spans="1:13" ht="3.9" customHeight="1" x14ac:dyDescent="0.35">
      <c r="A6" s="223"/>
      <c r="B6" s="224"/>
      <c r="C6" s="224"/>
      <c r="D6" s="224"/>
      <c r="E6" s="224"/>
      <c r="F6" s="82"/>
    </row>
    <row r="7" spans="1:13" s="253" customFormat="1" ht="15" customHeight="1" x14ac:dyDescent="0.35">
      <c r="A7" s="45" t="s">
        <v>26</v>
      </c>
      <c r="B7" s="271">
        <f t="shared" ref="B7:F7" si="0">SUM(B8:B16)</f>
        <v>473</v>
      </c>
      <c r="C7" s="271">
        <f t="shared" si="0"/>
        <v>414</v>
      </c>
      <c r="D7" s="271">
        <f t="shared" si="0"/>
        <v>312</v>
      </c>
      <c r="E7" s="271">
        <f t="shared" si="0"/>
        <v>401</v>
      </c>
      <c r="F7" s="271">
        <f t="shared" si="0"/>
        <v>499</v>
      </c>
      <c r="G7" s="271">
        <f t="shared" ref="G7" si="1">SUM(G8:G16)</f>
        <v>489</v>
      </c>
      <c r="H7" s="272"/>
    </row>
    <row r="8" spans="1:13" ht="15" customHeight="1" x14ac:dyDescent="0.35">
      <c r="A8" s="273">
        <v>0</v>
      </c>
      <c r="B8" s="274">
        <f>SUM('T3.9(a)'!B9+'T3.9(b)'!B9)</f>
        <v>143</v>
      </c>
      <c r="C8" s="274">
        <v>110</v>
      </c>
      <c r="D8" s="274">
        <v>91</v>
      </c>
      <c r="E8" s="274">
        <v>131</v>
      </c>
      <c r="F8" s="274">
        <v>146</v>
      </c>
      <c r="G8" s="274">
        <v>141</v>
      </c>
      <c r="H8" s="275"/>
      <c r="I8" s="275"/>
      <c r="J8" s="275"/>
    </row>
    <row r="9" spans="1:13" ht="15" customHeight="1" x14ac:dyDescent="0.35">
      <c r="A9" s="273">
        <v>1</v>
      </c>
      <c r="B9" s="274">
        <f>SUM('T3.9(a)'!B10+'T3.9(b)'!B10)</f>
        <v>70</v>
      </c>
      <c r="C9" s="274">
        <v>100</v>
      </c>
      <c r="D9" s="274">
        <v>76</v>
      </c>
      <c r="E9" s="274">
        <v>75</v>
      </c>
      <c r="F9" s="274">
        <v>88</v>
      </c>
      <c r="G9" s="274">
        <v>116</v>
      </c>
      <c r="H9" s="275"/>
      <c r="I9" s="275"/>
      <c r="J9" s="275"/>
    </row>
    <row r="10" spans="1:13" ht="15" customHeight="1" x14ac:dyDescent="0.35">
      <c r="A10" s="273">
        <v>2</v>
      </c>
      <c r="B10" s="274">
        <f>SUM('T3.9(a)'!B11+'T3.9(b)'!B11)</f>
        <v>84</v>
      </c>
      <c r="C10" s="274">
        <v>83</v>
      </c>
      <c r="D10" s="274">
        <v>53</v>
      </c>
      <c r="E10" s="274">
        <v>72</v>
      </c>
      <c r="F10" s="274">
        <v>106</v>
      </c>
      <c r="G10" s="274">
        <v>90</v>
      </c>
      <c r="H10" s="275"/>
      <c r="I10" s="275"/>
      <c r="J10" s="275"/>
    </row>
    <row r="11" spans="1:13" ht="15" customHeight="1" x14ac:dyDescent="0.35">
      <c r="A11" s="276">
        <v>3</v>
      </c>
      <c r="B11" s="274">
        <f>SUM('T3.9(a)'!B12+'T3.9(b)'!B12)</f>
        <v>64</v>
      </c>
      <c r="C11" s="274">
        <v>54</v>
      </c>
      <c r="D11" s="274">
        <v>38</v>
      </c>
      <c r="E11" s="274">
        <v>49</v>
      </c>
      <c r="F11" s="274">
        <v>69</v>
      </c>
      <c r="G11" s="274">
        <v>58</v>
      </c>
      <c r="H11" s="275"/>
      <c r="I11" s="275"/>
      <c r="J11" s="275"/>
    </row>
    <row r="12" spans="1:13" ht="15" customHeight="1" x14ac:dyDescent="0.35">
      <c r="A12" s="273">
        <v>4</v>
      </c>
      <c r="B12" s="274">
        <f>SUM('T3.9(a)'!B13+'T3.9(b)'!B13)</f>
        <v>54</v>
      </c>
      <c r="C12" s="274">
        <v>21</v>
      </c>
      <c r="D12" s="274">
        <v>26</v>
      </c>
      <c r="E12" s="274">
        <v>31</v>
      </c>
      <c r="F12" s="274">
        <v>41</v>
      </c>
      <c r="G12" s="274">
        <v>40</v>
      </c>
      <c r="H12" s="275"/>
      <c r="I12" s="275"/>
      <c r="J12" s="275"/>
    </row>
    <row r="13" spans="1:13" ht="15" customHeight="1" x14ac:dyDescent="0.35">
      <c r="A13" s="273">
        <v>5</v>
      </c>
      <c r="B13" s="274">
        <f>SUM('T3.9(a)'!B14+'T3.9(b)'!B14)</f>
        <v>29</v>
      </c>
      <c r="C13" s="274">
        <v>25</v>
      </c>
      <c r="D13" s="274">
        <v>11</v>
      </c>
      <c r="E13" s="274">
        <v>19</v>
      </c>
      <c r="F13" s="274">
        <v>19</v>
      </c>
      <c r="G13" s="274">
        <v>23</v>
      </c>
      <c r="H13" s="275"/>
      <c r="I13" s="275"/>
      <c r="J13" s="275"/>
    </row>
    <row r="14" spans="1:13" ht="15" customHeight="1" x14ac:dyDescent="0.35">
      <c r="A14" s="273">
        <v>6</v>
      </c>
      <c r="B14" s="274">
        <f>SUM('T3.9(a)'!B15+'T3.9(b)'!B15)</f>
        <v>13</v>
      </c>
      <c r="C14" s="274">
        <v>8</v>
      </c>
      <c r="D14" s="274">
        <v>6</v>
      </c>
      <c r="E14" s="274">
        <v>9</v>
      </c>
      <c r="F14" s="274">
        <v>13</v>
      </c>
      <c r="G14" s="274">
        <v>7</v>
      </c>
      <c r="H14" s="275"/>
      <c r="I14" s="275"/>
      <c r="J14" s="275"/>
    </row>
    <row r="15" spans="1:13" s="253" customFormat="1" ht="15" customHeight="1" x14ac:dyDescent="0.35">
      <c r="A15" s="276" t="s">
        <v>316</v>
      </c>
      <c r="B15" s="274">
        <f>SUM('T3.9(a)'!B16+'T3.9(b)'!B16)</f>
        <v>12</v>
      </c>
      <c r="C15" s="274">
        <v>12</v>
      </c>
      <c r="D15" s="274">
        <v>8</v>
      </c>
      <c r="E15" s="274">
        <v>9</v>
      </c>
      <c r="F15" s="274">
        <v>11</v>
      </c>
      <c r="G15" s="274">
        <v>13</v>
      </c>
      <c r="H15" s="275"/>
      <c r="I15" s="275"/>
      <c r="J15" s="160"/>
      <c r="K15" s="160"/>
      <c r="L15" s="160"/>
      <c r="M15" s="160"/>
    </row>
    <row r="16" spans="1:13" s="253" customFormat="1" ht="15" customHeight="1" x14ac:dyDescent="0.35">
      <c r="A16" s="276" t="s">
        <v>285</v>
      </c>
      <c r="B16" s="274">
        <f>SUM('T3.9(a)'!B17+'T3.9(b)'!B17)</f>
        <v>4</v>
      </c>
      <c r="C16" s="274">
        <v>1</v>
      </c>
      <c r="D16" s="274">
        <v>3</v>
      </c>
      <c r="E16" s="274">
        <v>6</v>
      </c>
      <c r="F16" s="274">
        <v>6</v>
      </c>
      <c r="G16" s="274">
        <v>1</v>
      </c>
      <c r="H16" s="275"/>
      <c r="I16" s="275"/>
    </row>
    <row r="17" spans="1:14" ht="15" customHeight="1" x14ac:dyDescent="0.35">
      <c r="A17" s="276" t="s">
        <v>317</v>
      </c>
      <c r="B17" s="274">
        <f>SUM('T3.9(a)'!B18+'T3.9(b)'!B18)</f>
        <v>953</v>
      </c>
      <c r="C17" s="274">
        <f>SUM('T3.9(a)'!C18+'T3.9(b)'!C18)</f>
        <v>727</v>
      </c>
      <c r="D17" s="274">
        <v>505</v>
      </c>
      <c r="E17" s="274">
        <v>708</v>
      </c>
      <c r="F17" s="274">
        <v>927</v>
      </c>
      <c r="G17" s="274">
        <v>879</v>
      </c>
      <c r="H17" s="275"/>
      <c r="I17" s="275"/>
      <c r="J17" s="275"/>
      <c r="K17" s="275"/>
      <c r="L17" s="275"/>
      <c r="M17" s="275"/>
      <c r="N17" s="275"/>
    </row>
    <row r="18" spans="1:14" ht="15" customHeight="1" x14ac:dyDescent="0.35">
      <c r="A18" s="277"/>
      <c r="F18" s="82"/>
      <c r="G18" s="455"/>
    </row>
    <row r="19" spans="1:14" s="253" customFormat="1" ht="15" customHeight="1" x14ac:dyDescent="0.35">
      <c r="A19" s="45" t="s">
        <v>30</v>
      </c>
      <c r="B19" s="271">
        <f t="shared" ref="B19:F19" si="2">SUM(B20:B28)</f>
        <v>82</v>
      </c>
      <c r="C19" s="271">
        <f t="shared" si="2"/>
        <v>105</v>
      </c>
      <c r="D19" s="271">
        <f t="shared" si="2"/>
        <v>57</v>
      </c>
      <c r="E19" s="271">
        <f t="shared" si="2"/>
        <v>103</v>
      </c>
      <c r="F19" s="271">
        <f t="shared" si="2"/>
        <v>108</v>
      </c>
      <c r="G19" s="271">
        <f t="shared" ref="G19" si="3">SUM(G20:G28)</f>
        <v>87</v>
      </c>
    </row>
    <row r="20" spans="1:14" ht="15" customHeight="1" x14ac:dyDescent="0.35">
      <c r="A20" s="273">
        <v>0</v>
      </c>
      <c r="B20" s="274">
        <f>SUM('T3.9(a)'!B21)</f>
        <v>10</v>
      </c>
      <c r="C20" s="274">
        <v>14</v>
      </c>
      <c r="D20" s="274">
        <v>9</v>
      </c>
      <c r="E20" s="274">
        <v>28</v>
      </c>
      <c r="F20" s="274">
        <v>33</v>
      </c>
      <c r="G20" s="274">
        <v>35</v>
      </c>
      <c r="H20" s="275"/>
      <c r="I20" s="275"/>
      <c r="J20" s="275"/>
    </row>
    <row r="21" spans="1:14" ht="15" customHeight="1" x14ac:dyDescent="0.35">
      <c r="A21" s="273">
        <v>1</v>
      </c>
      <c r="B21" s="274">
        <f>SUM('T3.9(a)'!B22)</f>
        <v>6</v>
      </c>
      <c r="C21" s="274">
        <v>20</v>
      </c>
      <c r="D21" s="274">
        <v>9</v>
      </c>
      <c r="E21" s="274">
        <v>20</v>
      </c>
      <c r="F21" s="274">
        <v>20</v>
      </c>
      <c r="G21" s="274">
        <v>17</v>
      </c>
      <c r="H21" s="275"/>
      <c r="I21" s="275"/>
      <c r="J21" s="275"/>
    </row>
    <row r="22" spans="1:14" ht="15" customHeight="1" x14ac:dyDescent="0.35">
      <c r="A22" s="273">
        <v>2</v>
      </c>
      <c r="B22" s="274">
        <f>SUM('T3.9(a)'!B23)</f>
        <v>11</v>
      </c>
      <c r="C22" s="274">
        <v>16</v>
      </c>
      <c r="D22" s="274">
        <v>8</v>
      </c>
      <c r="E22" s="274">
        <v>19</v>
      </c>
      <c r="F22" s="274">
        <v>27</v>
      </c>
      <c r="G22" s="274">
        <v>12</v>
      </c>
      <c r="H22" s="275"/>
      <c r="I22" s="275"/>
      <c r="J22" s="275"/>
    </row>
    <row r="23" spans="1:14" s="253" customFormat="1" ht="15" customHeight="1" x14ac:dyDescent="0.35">
      <c r="A23" s="276">
        <v>3</v>
      </c>
      <c r="B23" s="274">
        <f>SUM('T3.9(a)'!B24)</f>
        <v>5</v>
      </c>
      <c r="C23" s="274">
        <v>19</v>
      </c>
      <c r="D23" s="274">
        <v>8</v>
      </c>
      <c r="E23" s="274">
        <v>13</v>
      </c>
      <c r="F23" s="274">
        <v>11</v>
      </c>
      <c r="G23" s="274">
        <v>9</v>
      </c>
      <c r="H23" s="275"/>
      <c r="I23" s="275"/>
      <c r="J23" s="275"/>
      <c r="K23" s="160"/>
      <c r="L23" s="160"/>
      <c r="M23" s="160"/>
    </row>
    <row r="24" spans="1:14" ht="15" customHeight="1" x14ac:dyDescent="0.35">
      <c r="A24" s="273">
        <v>4</v>
      </c>
      <c r="B24" s="274">
        <f>SUM('T3.9(a)'!B25)</f>
        <v>6</v>
      </c>
      <c r="C24" s="274">
        <v>5</v>
      </c>
      <c r="D24" s="274">
        <v>5</v>
      </c>
      <c r="E24" s="274">
        <v>12</v>
      </c>
      <c r="F24" s="274">
        <v>9</v>
      </c>
      <c r="G24" s="274">
        <v>8</v>
      </c>
      <c r="H24" s="275"/>
      <c r="I24" s="275"/>
      <c r="J24" s="275"/>
    </row>
    <row r="25" spans="1:14" ht="15" customHeight="1" x14ac:dyDescent="0.35">
      <c r="A25" s="273">
        <v>5</v>
      </c>
      <c r="B25" s="274">
        <f>SUM('T3.9(a)'!B26)</f>
        <v>1</v>
      </c>
      <c r="C25" s="274">
        <v>10</v>
      </c>
      <c r="D25" s="274">
        <v>1</v>
      </c>
      <c r="E25" s="274">
        <v>5</v>
      </c>
      <c r="F25" s="274">
        <v>4</v>
      </c>
      <c r="G25" s="274">
        <v>2</v>
      </c>
      <c r="H25" s="275"/>
      <c r="I25" s="275"/>
      <c r="J25" s="275"/>
    </row>
    <row r="26" spans="1:14" ht="15" customHeight="1" x14ac:dyDescent="0.35">
      <c r="A26" s="273">
        <v>6</v>
      </c>
      <c r="B26" s="274">
        <f>SUM('T3.9(a)'!B27)</f>
        <v>0</v>
      </c>
      <c r="C26" s="274">
        <v>1</v>
      </c>
      <c r="D26" s="274">
        <v>3</v>
      </c>
      <c r="E26" s="274">
        <v>3</v>
      </c>
      <c r="F26" s="274">
        <v>1</v>
      </c>
      <c r="G26" s="274">
        <v>2</v>
      </c>
      <c r="H26" s="275"/>
      <c r="I26" s="275"/>
      <c r="J26" s="275"/>
    </row>
    <row r="27" spans="1:14" s="253" customFormat="1" ht="15" customHeight="1" x14ac:dyDescent="0.35">
      <c r="A27" s="276" t="s">
        <v>316</v>
      </c>
      <c r="B27" s="274">
        <f>SUM('T3.9(a)'!B28)</f>
        <v>1</v>
      </c>
      <c r="C27" s="274">
        <v>1</v>
      </c>
      <c r="D27" s="274">
        <v>0</v>
      </c>
      <c r="E27" s="274">
        <v>2</v>
      </c>
      <c r="F27" s="274">
        <v>2</v>
      </c>
      <c r="G27" s="274">
        <v>2</v>
      </c>
      <c r="H27" s="275"/>
      <c r="I27" s="160"/>
      <c r="J27" s="160"/>
      <c r="K27" s="160"/>
      <c r="L27" s="160"/>
      <c r="M27" s="160"/>
    </row>
    <row r="28" spans="1:14" s="253" customFormat="1" ht="15" customHeight="1" x14ac:dyDescent="0.35">
      <c r="A28" s="276" t="s">
        <v>285</v>
      </c>
      <c r="B28" s="274">
        <f>SUM('T3.9(a)'!B29)</f>
        <v>42</v>
      </c>
      <c r="C28" s="274">
        <v>19</v>
      </c>
      <c r="D28" s="274">
        <v>14</v>
      </c>
      <c r="E28" s="274">
        <v>1</v>
      </c>
      <c r="F28" s="274">
        <v>1</v>
      </c>
      <c r="G28" s="274">
        <v>0</v>
      </c>
      <c r="H28" s="275"/>
    </row>
    <row r="29" spans="1:14" ht="15" customHeight="1" x14ac:dyDescent="0.35">
      <c r="A29" s="276" t="s">
        <v>317</v>
      </c>
      <c r="B29" s="274">
        <f>SUM('T3.9(a)'!B30)</f>
        <v>79</v>
      </c>
      <c r="C29" s="274">
        <v>211</v>
      </c>
      <c r="D29" s="274">
        <v>106</v>
      </c>
      <c r="E29" s="274">
        <v>203</v>
      </c>
      <c r="F29" s="274">
        <v>184</v>
      </c>
      <c r="G29" s="274">
        <v>136</v>
      </c>
      <c r="H29" s="275"/>
      <c r="I29" s="275"/>
      <c r="J29" s="275"/>
      <c r="K29" s="275"/>
      <c r="L29" s="275"/>
      <c r="M29" s="275"/>
    </row>
    <row r="30" spans="1:14" ht="15.75" customHeight="1" x14ac:dyDescent="0.35">
      <c r="B30" s="279"/>
      <c r="C30" s="279"/>
      <c r="D30" s="279"/>
      <c r="E30" s="279"/>
      <c r="F30" s="82"/>
      <c r="G30" s="455"/>
    </row>
    <row r="31" spans="1:14" s="253" customFormat="1" ht="15" customHeight="1" x14ac:dyDescent="0.35">
      <c r="A31" s="45" t="s">
        <v>31</v>
      </c>
      <c r="B31" s="271">
        <f t="shared" ref="B31:G31" si="4">SUM(B32:B40)</f>
        <v>73</v>
      </c>
      <c r="C31" s="271">
        <f t="shared" si="4"/>
        <v>90</v>
      </c>
      <c r="D31" s="271">
        <f t="shared" si="4"/>
        <v>56</v>
      </c>
      <c r="E31" s="271">
        <f t="shared" si="4"/>
        <v>66</v>
      </c>
      <c r="F31" s="271">
        <f t="shared" si="4"/>
        <v>105</v>
      </c>
      <c r="G31" s="271">
        <f t="shared" si="4"/>
        <v>75</v>
      </c>
    </row>
    <row r="32" spans="1:14" ht="15" customHeight="1" x14ac:dyDescent="0.35">
      <c r="A32" s="273">
        <v>0</v>
      </c>
      <c r="B32" s="274">
        <f>SUM('T3.9(a)'!B33)</f>
        <v>23</v>
      </c>
      <c r="C32" s="274">
        <v>24</v>
      </c>
      <c r="D32" s="274">
        <v>14</v>
      </c>
      <c r="E32" s="274">
        <v>15</v>
      </c>
      <c r="F32" s="274">
        <v>30</v>
      </c>
      <c r="G32" s="274">
        <v>23</v>
      </c>
      <c r="H32" s="275"/>
      <c r="I32" s="275"/>
      <c r="J32" s="275"/>
    </row>
    <row r="33" spans="1:13" ht="15" customHeight="1" x14ac:dyDescent="0.35">
      <c r="A33" s="273">
        <v>1</v>
      </c>
      <c r="B33" s="274">
        <f>SUM('T3.9(a)'!B34)</f>
        <v>15</v>
      </c>
      <c r="C33" s="274">
        <v>15</v>
      </c>
      <c r="D33" s="274">
        <v>14</v>
      </c>
      <c r="E33" s="274">
        <v>15</v>
      </c>
      <c r="F33" s="274">
        <v>21</v>
      </c>
      <c r="G33" s="274">
        <v>17</v>
      </c>
      <c r="H33" s="275"/>
      <c r="I33" s="275"/>
      <c r="J33" s="275"/>
    </row>
    <row r="34" spans="1:13" ht="15" customHeight="1" x14ac:dyDescent="0.35">
      <c r="A34" s="273">
        <v>2</v>
      </c>
      <c r="B34" s="274">
        <f>SUM('T3.9(a)'!B35)</f>
        <v>7</v>
      </c>
      <c r="C34" s="274">
        <v>18</v>
      </c>
      <c r="D34" s="274">
        <v>12</v>
      </c>
      <c r="E34" s="274">
        <v>19</v>
      </c>
      <c r="F34" s="274">
        <v>19</v>
      </c>
      <c r="G34" s="274">
        <v>12</v>
      </c>
      <c r="H34" s="275"/>
      <c r="I34" s="275"/>
      <c r="J34" s="275"/>
    </row>
    <row r="35" spans="1:13" ht="15" customHeight="1" x14ac:dyDescent="0.35">
      <c r="A35" s="276">
        <v>3</v>
      </c>
      <c r="B35" s="274">
        <f>SUM('T3.9(a)'!B36)</f>
        <v>5</v>
      </c>
      <c r="C35" s="274">
        <v>16</v>
      </c>
      <c r="D35" s="274">
        <v>7</v>
      </c>
      <c r="E35" s="274">
        <v>6</v>
      </c>
      <c r="F35" s="274">
        <v>11</v>
      </c>
      <c r="G35" s="274">
        <v>9</v>
      </c>
      <c r="H35" s="275"/>
      <c r="I35" s="275"/>
      <c r="J35" s="275"/>
    </row>
    <row r="36" spans="1:13" ht="15" customHeight="1" x14ac:dyDescent="0.35">
      <c r="A36" s="273">
        <v>4</v>
      </c>
      <c r="B36" s="274">
        <f>SUM('T3.9(a)'!B37)</f>
        <v>4</v>
      </c>
      <c r="C36" s="274">
        <v>11</v>
      </c>
      <c r="D36" s="274">
        <v>3</v>
      </c>
      <c r="E36" s="274">
        <v>5</v>
      </c>
      <c r="F36" s="274">
        <v>7</v>
      </c>
      <c r="G36" s="274">
        <v>8</v>
      </c>
      <c r="H36" s="275"/>
      <c r="I36" s="275"/>
      <c r="J36" s="275"/>
    </row>
    <row r="37" spans="1:13" ht="15" customHeight="1" x14ac:dyDescent="0.35">
      <c r="A37" s="273">
        <v>5</v>
      </c>
      <c r="B37" s="274">
        <f>SUM('T3.9(a)'!B38)</f>
        <v>4</v>
      </c>
      <c r="C37" s="274">
        <v>2</v>
      </c>
      <c r="D37" s="274">
        <v>5</v>
      </c>
      <c r="E37" s="274">
        <v>3</v>
      </c>
      <c r="F37" s="274">
        <v>8</v>
      </c>
      <c r="G37" s="274">
        <v>2</v>
      </c>
      <c r="H37" s="275"/>
      <c r="I37" s="275"/>
      <c r="J37" s="275"/>
    </row>
    <row r="38" spans="1:13" ht="15" customHeight="1" x14ac:dyDescent="0.35">
      <c r="A38" s="273">
        <v>6</v>
      </c>
      <c r="B38" s="274">
        <f>SUM('T3.9(a)'!B39)</f>
        <v>2</v>
      </c>
      <c r="C38" s="274">
        <v>2</v>
      </c>
      <c r="D38" s="274">
        <v>1</v>
      </c>
      <c r="E38" s="274">
        <v>1</v>
      </c>
      <c r="F38" s="274">
        <v>5</v>
      </c>
      <c r="G38" s="274">
        <v>1</v>
      </c>
      <c r="H38" s="275"/>
      <c r="I38" s="275"/>
      <c r="J38" s="275"/>
    </row>
    <row r="39" spans="1:13" s="253" customFormat="1" ht="15" customHeight="1" x14ac:dyDescent="0.35">
      <c r="A39" s="276" t="s">
        <v>316</v>
      </c>
      <c r="B39" s="274">
        <f>SUM('T3.9(a)'!B40)</f>
        <v>2</v>
      </c>
      <c r="C39" s="274">
        <v>1</v>
      </c>
      <c r="D39" s="274">
        <v>0</v>
      </c>
      <c r="E39" s="274">
        <v>2</v>
      </c>
      <c r="F39" s="274">
        <v>4</v>
      </c>
      <c r="G39" s="274">
        <v>3</v>
      </c>
      <c r="H39" s="275"/>
      <c r="I39" s="160"/>
      <c r="J39" s="160"/>
      <c r="K39" s="160"/>
      <c r="L39" s="160"/>
      <c r="M39" s="160"/>
    </row>
    <row r="40" spans="1:13" s="253" customFormat="1" ht="15" customHeight="1" x14ac:dyDescent="0.35">
      <c r="A40" s="276" t="s">
        <v>285</v>
      </c>
      <c r="B40" s="274">
        <f>SUM('T3.9(a)'!B41)</f>
        <v>11</v>
      </c>
      <c r="C40" s="274">
        <v>1</v>
      </c>
      <c r="D40" s="274">
        <v>0</v>
      </c>
      <c r="E40" s="274">
        <v>0</v>
      </c>
      <c r="F40" s="274">
        <v>0</v>
      </c>
      <c r="G40" s="274">
        <v>0</v>
      </c>
      <c r="H40" s="275"/>
    </row>
    <row r="41" spans="1:13" ht="15" customHeight="1" x14ac:dyDescent="0.35">
      <c r="A41" s="276" t="s">
        <v>317</v>
      </c>
      <c r="B41" s="274">
        <f>SUM('T3.9(a)'!B42)</f>
        <v>106</v>
      </c>
      <c r="C41" s="274">
        <v>173</v>
      </c>
      <c r="D41" s="274">
        <v>102</v>
      </c>
      <c r="E41" s="274">
        <v>126</v>
      </c>
      <c r="F41" s="274">
        <v>218</v>
      </c>
      <c r="G41" s="274">
        <v>137</v>
      </c>
      <c r="H41" s="275"/>
      <c r="I41" s="275"/>
      <c r="J41" s="275"/>
      <c r="K41" s="275"/>
      <c r="L41" s="275"/>
      <c r="M41" s="275"/>
    </row>
    <row r="42" spans="1:13" ht="15.75" customHeight="1" x14ac:dyDescent="0.35">
      <c r="A42" s="280"/>
      <c r="B42" s="281"/>
      <c r="C42" s="281"/>
      <c r="D42" s="281"/>
      <c r="E42" s="281"/>
      <c r="F42" s="82"/>
      <c r="G42" s="455"/>
    </row>
    <row r="43" spans="1:13" s="253" customFormat="1" ht="15" customHeight="1" x14ac:dyDescent="0.35">
      <c r="A43" s="45" t="s">
        <v>32</v>
      </c>
      <c r="B43" s="271">
        <f t="shared" ref="B43:G43" si="5">SUM(B44:B52)</f>
        <v>8</v>
      </c>
      <c r="C43" s="271">
        <f t="shared" si="5"/>
        <v>7</v>
      </c>
      <c r="D43" s="271">
        <f t="shared" si="5"/>
        <v>7</v>
      </c>
      <c r="E43" s="271">
        <f t="shared" si="5"/>
        <v>16</v>
      </c>
      <c r="F43" s="271">
        <f t="shared" si="5"/>
        <v>21</v>
      </c>
      <c r="G43" s="271">
        <f t="shared" si="5"/>
        <v>19</v>
      </c>
      <c r="H43" s="282"/>
    </row>
    <row r="44" spans="1:13" ht="15" customHeight="1" x14ac:dyDescent="0.35">
      <c r="A44" s="273">
        <v>0</v>
      </c>
      <c r="B44" s="274">
        <f>SUM('T3.9(a)'!B45)</f>
        <v>4</v>
      </c>
      <c r="C44" s="274">
        <v>1</v>
      </c>
      <c r="D44" s="274">
        <v>1</v>
      </c>
      <c r="E44" s="274">
        <v>6</v>
      </c>
      <c r="F44" s="274">
        <v>8</v>
      </c>
      <c r="G44" s="274">
        <v>7</v>
      </c>
      <c r="H44" s="275"/>
      <c r="I44" s="275"/>
      <c r="J44" s="275"/>
    </row>
    <row r="45" spans="1:13" ht="15" customHeight="1" x14ac:dyDescent="0.35">
      <c r="A45" s="273">
        <v>1</v>
      </c>
      <c r="B45" s="274">
        <f>SUM('T3.9(a)'!B46)</f>
        <v>0</v>
      </c>
      <c r="C45" s="274">
        <v>1</v>
      </c>
      <c r="D45" s="274">
        <v>1</v>
      </c>
      <c r="E45" s="274">
        <v>2</v>
      </c>
      <c r="F45" s="274">
        <v>7</v>
      </c>
      <c r="G45" s="274">
        <v>4</v>
      </c>
      <c r="H45" s="275"/>
      <c r="I45" s="275"/>
      <c r="J45" s="275"/>
    </row>
    <row r="46" spans="1:13" ht="15" customHeight="1" x14ac:dyDescent="0.35">
      <c r="A46" s="273">
        <v>2</v>
      </c>
      <c r="B46" s="274">
        <f>SUM('T3.9(a)'!B47)</f>
        <v>3</v>
      </c>
      <c r="C46" s="274">
        <v>1</v>
      </c>
      <c r="D46" s="274">
        <v>0</v>
      </c>
      <c r="E46" s="274">
        <v>0</v>
      </c>
      <c r="F46" s="274">
        <v>3</v>
      </c>
      <c r="G46" s="274">
        <v>3</v>
      </c>
      <c r="H46" s="275"/>
      <c r="I46" s="275"/>
      <c r="J46" s="275"/>
    </row>
    <row r="47" spans="1:13" ht="15" customHeight="1" x14ac:dyDescent="0.35">
      <c r="A47" s="276">
        <v>3</v>
      </c>
      <c r="B47" s="274">
        <f>SUM('T3.9(a)'!B48)</f>
        <v>1</v>
      </c>
      <c r="C47" s="274">
        <v>3</v>
      </c>
      <c r="D47" s="274">
        <v>2</v>
      </c>
      <c r="E47" s="274">
        <v>3</v>
      </c>
      <c r="F47" s="274">
        <v>0</v>
      </c>
      <c r="G47" s="274">
        <v>3</v>
      </c>
      <c r="H47" s="275"/>
      <c r="I47" s="275"/>
      <c r="J47" s="275"/>
    </row>
    <row r="48" spans="1:13" ht="15" customHeight="1" x14ac:dyDescent="0.35">
      <c r="A48" s="273">
        <v>4</v>
      </c>
      <c r="B48" s="274">
        <f>SUM('T3.9(a)'!B49)</f>
        <v>0</v>
      </c>
      <c r="C48" s="274">
        <v>1</v>
      </c>
      <c r="D48" s="274">
        <v>1</v>
      </c>
      <c r="E48" s="274">
        <v>3</v>
      </c>
      <c r="F48" s="274">
        <v>1</v>
      </c>
      <c r="G48" s="274">
        <v>1</v>
      </c>
      <c r="H48" s="275"/>
      <c r="I48" s="275"/>
      <c r="J48" s="275"/>
    </row>
    <row r="49" spans="1:13" ht="15" customHeight="1" x14ac:dyDescent="0.35">
      <c r="A49" s="273">
        <v>5</v>
      </c>
      <c r="B49" s="274">
        <f>SUM('T3.9(a)'!B50)</f>
        <v>0</v>
      </c>
      <c r="C49" s="274">
        <v>0</v>
      </c>
      <c r="D49" s="274">
        <v>2</v>
      </c>
      <c r="E49" s="274">
        <v>0</v>
      </c>
      <c r="F49" s="274">
        <v>0</v>
      </c>
      <c r="G49" s="274">
        <v>0</v>
      </c>
      <c r="H49" s="275"/>
      <c r="I49" s="275"/>
      <c r="J49" s="275"/>
    </row>
    <row r="50" spans="1:13" ht="15" customHeight="1" x14ac:dyDescent="0.35">
      <c r="A50" s="273">
        <v>6</v>
      </c>
      <c r="B50" s="274">
        <f>SUM('T3.9(a)'!B51)</f>
        <v>0</v>
      </c>
      <c r="C50" s="274">
        <v>0</v>
      </c>
      <c r="D50" s="274">
        <v>0</v>
      </c>
      <c r="E50" s="274">
        <v>0</v>
      </c>
      <c r="F50" s="274">
        <v>0</v>
      </c>
      <c r="G50" s="274">
        <v>0</v>
      </c>
      <c r="H50" s="275"/>
      <c r="I50" s="275"/>
      <c r="J50" s="275"/>
    </row>
    <row r="51" spans="1:13" s="253" customFormat="1" ht="15" customHeight="1" x14ac:dyDescent="0.35">
      <c r="A51" s="276" t="s">
        <v>316</v>
      </c>
      <c r="B51" s="274">
        <f>SUM('T3.9(a)'!B52)</f>
        <v>0</v>
      </c>
      <c r="C51" s="274">
        <v>0</v>
      </c>
      <c r="D51" s="274">
        <v>0</v>
      </c>
      <c r="E51" s="274">
        <v>1</v>
      </c>
      <c r="F51" s="274">
        <v>1</v>
      </c>
      <c r="G51" s="274">
        <v>0</v>
      </c>
      <c r="H51" s="275"/>
      <c r="I51" s="160"/>
      <c r="J51" s="160"/>
      <c r="K51" s="160"/>
      <c r="L51" s="160"/>
      <c r="M51" s="160"/>
    </row>
    <row r="52" spans="1:13" s="253" customFormat="1" ht="15" customHeight="1" x14ac:dyDescent="0.35">
      <c r="A52" s="276" t="s">
        <v>285</v>
      </c>
      <c r="B52" s="274">
        <f>SUM('T3.9(a)'!B53)</f>
        <v>0</v>
      </c>
      <c r="C52" s="274">
        <v>0</v>
      </c>
      <c r="D52" s="274">
        <v>0</v>
      </c>
      <c r="E52" s="274">
        <v>1</v>
      </c>
      <c r="F52" s="274">
        <v>1</v>
      </c>
      <c r="G52" s="274">
        <v>1</v>
      </c>
      <c r="H52" s="275"/>
    </row>
    <row r="53" spans="1:13" ht="15" customHeight="1" x14ac:dyDescent="0.35">
      <c r="A53" s="276" t="s">
        <v>317</v>
      </c>
      <c r="B53" s="274">
        <f>SUM('T3.9(a)'!B54)</f>
        <v>9</v>
      </c>
      <c r="C53" s="274">
        <v>16</v>
      </c>
      <c r="D53" s="274">
        <v>21</v>
      </c>
      <c r="E53" s="274">
        <v>0</v>
      </c>
      <c r="F53" s="274">
        <v>25</v>
      </c>
      <c r="G53" s="274">
        <v>24</v>
      </c>
      <c r="H53" s="275"/>
      <c r="I53" s="275"/>
      <c r="J53" s="275"/>
      <c r="K53" s="275"/>
      <c r="L53" s="275"/>
      <c r="M53" s="275"/>
    </row>
    <row r="54" spans="1:13" ht="15.75" customHeight="1" x14ac:dyDescent="0.35">
      <c r="A54" s="228"/>
      <c r="B54" s="283"/>
      <c r="C54" s="283"/>
      <c r="D54" s="283"/>
      <c r="E54" s="283"/>
      <c r="F54" s="82"/>
      <c r="G54" s="455"/>
      <c r="I54" s="275"/>
    </row>
    <row r="55" spans="1:13" s="253" customFormat="1" ht="15" customHeight="1" x14ac:dyDescent="0.35">
      <c r="A55" s="45" t="s">
        <v>318</v>
      </c>
      <c r="B55" s="271">
        <f t="shared" ref="B55:G55" si="6">SUM(B56:B64)</f>
        <v>2</v>
      </c>
      <c r="C55" s="271">
        <f t="shared" si="6"/>
        <v>1</v>
      </c>
      <c r="D55" s="271">
        <f t="shared" si="6"/>
        <v>1</v>
      </c>
      <c r="E55" s="271">
        <f t="shared" si="6"/>
        <v>2</v>
      </c>
      <c r="F55" s="271">
        <f t="shared" si="6"/>
        <v>2</v>
      </c>
      <c r="G55" s="271">
        <f t="shared" si="6"/>
        <v>2</v>
      </c>
    </row>
    <row r="56" spans="1:13" ht="15" customHeight="1" x14ac:dyDescent="0.35">
      <c r="A56" s="273">
        <v>0</v>
      </c>
      <c r="B56" s="274">
        <f>SUM('T3.9(a)'!B57)</f>
        <v>0</v>
      </c>
      <c r="C56" s="274">
        <v>0</v>
      </c>
      <c r="D56" s="274">
        <v>0</v>
      </c>
      <c r="E56" s="274">
        <v>0</v>
      </c>
      <c r="F56" s="274">
        <v>0</v>
      </c>
      <c r="G56" s="274">
        <v>0</v>
      </c>
      <c r="H56" s="275"/>
      <c r="I56" s="275"/>
      <c r="J56" s="275"/>
    </row>
    <row r="57" spans="1:13" ht="15" customHeight="1" x14ac:dyDescent="0.35">
      <c r="A57" s="273">
        <v>1</v>
      </c>
      <c r="B57" s="274">
        <f>SUM('T3.9(a)'!B58)</f>
        <v>0</v>
      </c>
      <c r="C57" s="274">
        <v>0</v>
      </c>
      <c r="D57" s="274">
        <v>0</v>
      </c>
      <c r="E57" s="274">
        <v>0</v>
      </c>
      <c r="F57" s="274">
        <v>0</v>
      </c>
      <c r="G57" s="274">
        <v>0</v>
      </c>
      <c r="H57" s="275"/>
      <c r="I57" s="275"/>
      <c r="J57" s="275"/>
    </row>
    <row r="58" spans="1:13" ht="15" customHeight="1" x14ac:dyDescent="0.35">
      <c r="A58" s="273">
        <v>2</v>
      </c>
      <c r="B58" s="274">
        <f>SUM('T3.9(a)'!B59)</f>
        <v>0</v>
      </c>
      <c r="C58" s="274">
        <v>0</v>
      </c>
      <c r="D58" s="274">
        <v>1</v>
      </c>
      <c r="E58" s="274">
        <v>0</v>
      </c>
      <c r="F58" s="274">
        <v>0</v>
      </c>
      <c r="G58" s="274">
        <v>0</v>
      </c>
      <c r="H58" s="275"/>
      <c r="I58" s="275"/>
      <c r="J58" s="275"/>
    </row>
    <row r="59" spans="1:13" ht="15" customHeight="1" x14ac:dyDescent="0.35">
      <c r="A59" s="276">
        <v>3</v>
      </c>
      <c r="B59" s="274">
        <f>SUM('T3.9(a)'!B60)</f>
        <v>0</v>
      </c>
      <c r="C59" s="274">
        <v>0</v>
      </c>
      <c r="D59" s="274">
        <v>0</v>
      </c>
      <c r="E59" s="274">
        <v>1</v>
      </c>
      <c r="F59" s="274">
        <v>0</v>
      </c>
      <c r="G59" s="274">
        <v>0</v>
      </c>
      <c r="H59" s="275"/>
      <c r="I59" s="275"/>
      <c r="J59" s="275"/>
    </row>
    <row r="60" spans="1:13" ht="15" customHeight="1" x14ac:dyDescent="0.35">
      <c r="A60" s="273">
        <v>4</v>
      </c>
      <c r="B60" s="274">
        <f>SUM('T3.9(a)'!B61)</f>
        <v>0</v>
      </c>
      <c r="C60" s="274">
        <v>0</v>
      </c>
      <c r="D60" s="274">
        <v>0</v>
      </c>
      <c r="E60" s="274">
        <v>0</v>
      </c>
      <c r="F60" s="274">
        <v>0</v>
      </c>
      <c r="G60" s="274">
        <v>0</v>
      </c>
      <c r="H60" s="275"/>
      <c r="I60" s="275"/>
      <c r="J60" s="275"/>
    </row>
    <row r="61" spans="1:13" ht="15" customHeight="1" x14ac:dyDescent="0.35">
      <c r="A61" s="273">
        <v>5</v>
      </c>
      <c r="B61" s="274">
        <f>SUM('T3.9(a)'!B62)</f>
        <v>0</v>
      </c>
      <c r="C61" s="274">
        <v>0</v>
      </c>
      <c r="D61" s="274">
        <v>0</v>
      </c>
      <c r="E61" s="274">
        <v>0</v>
      </c>
      <c r="F61" s="274">
        <v>0</v>
      </c>
      <c r="G61" s="274">
        <v>0</v>
      </c>
      <c r="H61" s="275"/>
      <c r="I61" s="275"/>
      <c r="J61" s="275"/>
    </row>
    <row r="62" spans="1:13" ht="15" customHeight="1" x14ac:dyDescent="0.35">
      <c r="A62" s="273">
        <v>6</v>
      </c>
      <c r="B62" s="274">
        <f>SUM('T3.9(a)'!B63)</f>
        <v>0</v>
      </c>
      <c r="C62" s="274">
        <v>0</v>
      </c>
      <c r="D62" s="274">
        <v>0</v>
      </c>
      <c r="E62" s="274">
        <v>0</v>
      </c>
      <c r="F62" s="274">
        <v>0</v>
      </c>
      <c r="G62" s="274">
        <v>0</v>
      </c>
      <c r="H62" s="275"/>
      <c r="I62" s="275"/>
      <c r="J62" s="275"/>
    </row>
    <row r="63" spans="1:13" s="253" customFormat="1" ht="15" customHeight="1" x14ac:dyDescent="0.35">
      <c r="A63" s="276" t="s">
        <v>316</v>
      </c>
      <c r="B63" s="274">
        <f>SUM('T3.9(a)'!B64)</f>
        <v>0</v>
      </c>
      <c r="C63" s="274">
        <v>0</v>
      </c>
      <c r="D63" s="274">
        <v>0</v>
      </c>
      <c r="E63" s="274">
        <v>0</v>
      </c>
      <c r="F63" s="274">
        <v>0</v>
      </c>
      <c r="G63" s="274">
        <v>0</v>
      </c>
      <c r="H63" s="275"/>
      <c r="I63" s="160"/>
      <c r="J63" s="160"/>
      <c r="K63" s="160"/>
      <c r="L63" s="160"/>
      <c r="M63" s="160"/>
    </row>
    <row r="64" spans="1:13" s="253" customFormat="1" ht="15" customHeight="1" x14ac:dyDescent="0.35">
      <c r="A64" s="276" t="s">
        <v>285</v>
      </c>
      <c r="B64" s="274">
        <f>SUM('T3.9(a)'!B65)</f>
        <v>2</v>
      </c>
      <c r="C64" s="274">
        <v>1</v>
      </c>
      <c r="D64" s="274">
        <v>0</v>
      </c>
      <c r="E64" s="274">
        <v>1</v>
      </c>
      <c r="F64" s="274">
        <v>2</v>
      </c>
      <c r="G64" s="274">
        <v>2</v>
      </c>
      <c r="H64" s="275"/>
    </row>
    <row r="65" spans="1:13" ht="15" customHeight="1" x14ac:dyDescent="0.35">
      <c r="A65" s="276" t="s">
        <v>317</v>
      </c>
      <c r="B65" s="274">
        <f>SUM('T3.9(a)'!B66)</f>
        <v>0</v>
      </c>
      <c r="C65" s="274">
        <v>1</v>
      </c>
      <c r="D65" s="274">
        <v>2</v>
      </c>
      <c r="E65" s="274">
        <v>0</v>
      </c>
      <c r="F65" s="274">
        <v>2</v>
      </c>
      <c r="G65" s="274">
        <v>2</v>
      </c>
      <c r="H65" s="275"/>
      <c r="I65" s="275"/>
      <c r="J65" s="275"/>
      <c r="K65" s="275"/>
      <c r="L65" s="275"/>
      <c r="M65" s="275"/>
    </row>
    <row r="66" spans="1:13" s="253" customFormat="1" ht="3.9" customHeight="1" x14ac:dyDescent="0.35">
      <c r="A66" s="284"/>
      <c r="B66" s="285"/>
      <c r="C66" s="285"/>
      <c r="D66" s="285"/>
      <c r="E66" s="285"/>
      <c r="F66" s="286"/>
      <c r="G66" s="330"/>
    </row>
    <row r="67" spans="1:13" ht="12.6" customHeight="1" x14ac:dyDescent="0.35">
      <c r="A67" s="287"/>
      <c r="B67" s="288"/>
      <c r="C67" s="288"/>
      <c r="D67" s="288"/>
      <c r="E67" s="288"/>
      <c r="F67" s="289"/>
      <c r="G67" s="331"/>
    </row>
    <row r="68" spans="1:13" ht="14.1" customHeight="1" x14ac:dyDescent="0.35">
      <c r="A68" s="287"/>
      <c r="B68" s="160"/>
      <c r="C68" s="160"/>
      <c r="D68" s="160"/>
      <c r="E68" s="160"/>
      <c r="F68" s="234"/>
      <c r="G68" s="83" t="s">
        <v>277</v>
      </c>
    </row>
    <row r="69" spans="1:13" ht="14.1" customHeight="1" x14ac:dyDescent="0.35">
      <c r="A69" s="287"/>
      <c r="B69" s="126"/>
      <c r="C69" s="126"/>
      <c r="D69" s="126"/>
      <c r="E69" s="126"/>
      <c r="F69" s="235"/>
      <c r="G69" s="83" t="s">
        <v>278</v>
      </c>
    </row>
    <row r="70" spans="1:13" s="240" customFormat="1" x14ac:dyDescent="0.35">
      <c r="A70" s="167"/>
      <c r="D70" s="278"/>
      <c r="E70" s="278"/>
      <c r="F70" s="278"/>
      <c r="G70" s="82"/>
    </row>
    <row r="71" spans="1:13" x14ac:dyDescent="0.35">
      <c r="B71" s="278"/>
      <c r="C71" s="278"/>
      <c r="D71" s="278"/>
      <c r="E71" s="278"/>
      <c r="F71" s="278"/>
      <c r="G71" s="85"/>
      <c r="H71" s="278"/>
      <c r="I71" s="278"/>
      <c r="J71" s="278"/>
      <c r="K71" s="278"/>
      <c r="L71" s="278"/>
      <c r="M71" s="278"/>
    </row>
    <row r="72" spans="1:13" x14ac:dyDescent="0.35">
      <c r="D72" s="278"/>
      <c r="E72" s="278"/>
      <c r="F72" s="278"/>
      <c r="G72" s="85"/>
    </row>
    <row r="73" spans="1:13" x14ac:dyDescent="0.35">
      <c r="B73" s="278"/>
      <c r="C73" s="278"/>
      <c r="D73" s="278"/>
      <c r="E73" s="278"/>
      <c r="F73" s="278"/>
    </row>
    <row r="74" spans="1:13" x14ac:dyDescent="0.35">
      <c r="D74" s="278"/>
      <c r="E74" s="278"/>
      <c r="F74" s="278"/>
    </row>
    <row r="75" spans="1:13" x14ac:dyDescent="0.35">
      <c r="D75" s="278"/>
      <c r="E75" s="278"/>
      <c r="F75" s="278"/>
    </row>
    <row r="76" spans="1:13" x14ac:dyDescent="0.35">
      <c r="D76" s="278"/>
      <c r="E76" s="278"/>
      <c r="F76" s="278"/>
    </row>
    <row r="77" spans="1:13" x14ac:dyDescent="0.35">
      <c r="D77" s="278"/>
      <c r="E77" s="278"/>
      <c r="F77" s="278"/>
    </row>
    <row r="78" spans="1:13" x14ac:dyDescent="0.35">
      <c r="D78" s="278"/>
      <c r="E78" s="278"/>
      <c r="F78" s="278"/>
    </row>
    <row r="79" spans="1:13" x14ac:dyDescent="0.35">
      <c r="D79" s="278"/>
      <c r="E79" s="278"/>
      <c r="F79" s="278"/>
    </row>
    <row r="80" spans="1:13" x14ac:dyDescent="0.35">
      <c r="D80" s="278"/>
      <c r="E80" s="278"/>
      <c r="F80" s="278"/>
    </row>
    <row r="81" spans="4:4" x14ac:dyDescent="0.35">
      <c r="D81" s="278"/>
    </row>
    <row r="82" spans="4:4" x14ac:dyDescent="0.35">
      <c r="D82" s="278"/>
    </row>
    <row r="83" spans="4:4" x14ac:dyDescent="0.35">
      <c r="D83" s="278"/>
    </row>
    <row r="84" spans="4:4" x14ac:dyDescent="0.35">
      <c r="D84" s="278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69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7" tint="0.79998168889431442"/>
  </sheetPr>
  <dimension ref="A1:M75"/>
  <sheetViews>
    <sheetView view="pageBreakPreview" zoomScale="90" zoomScaleSheetLayoutView="90" workbookViewId="0"/>
  </sheetViews>
  <sheetFormatPr defaultColWidth="9.109375" defaultRowHeight="17.399999999999999" x14ac:dyDescent="0.35"/>
  <cols>
    <col min="1" max="1" width="59.33203125" style="160" customWidth="1"/>
    <col min="2" max="7" width="10.88671875" style="240" customWidth="1"/>
    <col min="8" max="11" width="10.109375" style="160" bestFit="1" customWidth="1"/>
    <col min="12" max="12" width="9.33203125" style="160" bestFit="1" customWidth="1"/>
    <col min="13" max="13" width="10.109375" style="160" bestFit="1" customWidth="1"/>
    <col min="14" max="256" width="9.109375" style="160"/>
    <col min="257" max="257" width="59.33203125" style="160" customWidth="1"/>
    <col min="258" max="263" width="10.88671875" style="160" customWidth="1"/>
    <col min="264" max="267" width="10.109375" style="160" bestFit="1" customWidth="1"/>
    <col min="268" max="268" width="9.33203125" style="160" bestFit="1" customWidth="1"/>
    <col min="269" max="269" width="10.109375" style="160" bestFit="1" customWidth="1"/>
    <col min="270" max="512" width="9.109375" style="160"/>
    <col min="513" max="513" width="59.33203125" style="160" customWidth="1"/>
    <col min="514" max="519" width="10.88671875" style="160" customWidth="1"/>
    <col min="520" max="523" width="10.109375" style="160" bestFit="1" customWidth="1"/>
    <col min="524" max="524" width="9.33203125" style="160" bestFit="1" customWidth="1"/>
    <col min="525" max="525" width="10.109375" style="160" bestFit="1" customWidth="1"/>
    <col min="526" max="768" width="9.109375" style="160"/>
    <col min="769" max="769" width="59.33203125" style="160" customWidth="1"/>
    <col min="770" max="775" width="10.88671875" style="160" customWidth="1"/>
    <col min="776" max="779" width="10.109375" style="160" bestFit="1" customWidth="1"/>
    <col min="780" max="780" width="9.33203125" style="160" bestFit="1" customWidth="1"/>
    <col min="781" max="781" width="10.109375" style="160" bestFit="1" customWidth="1"/>
    <col min="782" max="1024" width="9.109375" style="160"/>
    <col min="1025" max="1025" width="59.33203125" style="160" customWidth="1"/>
    <col min="1026" max="1031" width="10.88671875" style="160" customWidth="1"/>
    <col min="1032" max="1035" width="10.109375" style="160" bestFit="1" customWidth="1"/>
    <col min="1036" max="1036" width="9.33203125" style="160" bestFit="1" customWidth="1"/>
    <col min="1037" max="1037" width="10.109375" style="160" bestFit="1" customWidth="1"/>
    <col min="1038" max="1280" width="9.109375" style="160"/>
    <col min="1281" max="1281" width="59.33203125" style="160" customWidth="1"/>
    <col min="1282" max="1287" width="10.88671875" style="160" customWidth="1"/>
    <col min="1288" max="1291" width="10.109375" style="160" bestFit="1" customWidth="1"/>
    <col min="1292" max="1292" width="9.33203125" style="160" bestFit="1" customWidth="1"/>
    <col min="1293" max="1293" width="10.109375" style="160" bestFit="1" customWidth="1"/>
    <col min="1294" max="1536" width="9.109375" style="160"/>
    <col min="1537" max="1537" width="59.33203125" style="160" customWidth="1"/>
    <col min="1538" max="1543" width="10.88671875" style="160" customWidth="1"/>
    <col min="1544" max="1547" width="10.109375" style="160" bestFit="1" customWidth="1"/>
    <col min="1548" max="1548" width="9.33203125" style="160" bestFit="1" customWidth="1"/>
    <col min="1549" max="1549" width="10.109375" style="160" bestFit="1" customWidth="1"/>
    <col min="1550" max="1792" width="9.109375" style="160"/>
    <col min="1793" max="1793" width="59.33203125" style="160" customWidth="1"/>
    <col min="1794" max="1799" width="10.88671875" style="160" customWidth="1"/>
    <col min="1800" max="1803" width="10.109375" style="160" bestFit="1" customWidth="1"/>
    <col min="1804" max="1804" width="9.33203125" style="160" bestFit="1" customWidth="1"/>
    <col min="1805" max="1805" width="10.109375" style="160" bestFit="1" customWidth="1"/>
    <col min="1806" max="2048" width="9.109375" style="160"/>
    <col min="2049" max="2049" width="59.33203125" style="160" customWidth="1"/>
    <col min="2050" max="2055" width="10.88671875" style="160" customWidth="1"/>
    <col min="2056" max="2059" width="10.109375" style="160" bestFit="1" customWidth="1"/>
    <col min="2060" max="2060" width="9.33203125" style="160" bestFit="1" customWidth="1"/>
    <col min="2061" max="2061" width="10.109375" style="160" bestFit="1" customWidth="1"/>
    <col min="2062" max="2304" width="9.109375" style="160"/>
    <col min="2305" max="2305" width="59.33203125" style="160" customWidth="1"/>
    <col min="2306" max="2311" width="10.88671875" style="160" customWidth="1"/>
    <col min="2312" max="2315" width="10.109375" style="160" bestFit="1" customWidth="1"/>
    <col min="2316" max="2316" width="9.33203125" style="160" bestFit="1" customWidth="1"/>
    <col min="2317" max="2317" width="10.109375" style="160" bestFit="1" customWidth="1"/>
    <col min="2318" max="2560" width="9.109375" style="160"/>
    <col min="2561" max="2561" width="59.33203125" style="160" customWidth="1"/>
    <col min="2562" max="2567" width="10.88671875" style="160" customWidth="1"/>
    <col min="2568" max="2571" width="10.109375" style="160" bestFit="1" customWidth="1"/>
    <col min="2572" max="2572" width="9.33203125" style="160" bestFit="1" customWidth="1"/>
    <col min="2573" max="2573" width="10.109375" style="160" bestFit="1" customWidth="1"/>
    <col min="2574" max="2816" width="9.109375" style="160"/>
    <col min="2817" max="2817" width="59.33203125" style="160" customWidth="1"/>
    <col min="2818" max="2823" width="10.88671875" style="160" customWidth="1"/>
    <col min="2824" max="2827" width="10.109375" style="160" bestFit="1" customWidth="1"/>
    <col min="2828" max="2828" width="9.33203125" style="160" bestFit="1" customWidth="1"/>
    <col min="2829" max="2829" width="10.109375" style="160" bestFit="1" customWidth="1"/>
    <col min="2830" max="3072" width="9.109375" style="160"/>
    <col min="3073" max="3073" width="59.33203125" style="160" customWidth="1"/>
    <col min="3074" max="3079" width="10.88671875" style="160" customWidth="1"/>
    <col min="3080" max="3083" width="10.109375" style="160" bestFit="1" customWidth="1"/>
    <col min="3084" max="3084" width="9.33203125" style="160" bestFit="1" customWidth="1"/>
    <col min="3085" max="3085" width="10.109375" style="160" bestFit="1" customWidth="1"/>
    <col min="3086" max="3328" width="9.109375" style="160"/>
    <col min="3329" max="3329" width="59.33203125" style="160" customWidth="1"/>
    <col min="3330" max="3335" width="10.88671875" style="160" customWidth="1"/>
    <col min="3336" max="3339" width="10.109375" style="160" bestFit="1" customWidth="1"/>
    <col min="3340" max="3340" width="9.33203125" style="160" bestFit="1" customWidth="1"/>
    <col min="3341" max="3341" width="10.109375" style="160" bestFit="1" customWidth="1"/>
    <col min="3342" max="3584" width="9.109375" style="160"/>
    <col min="3585" max="3585" width="59.33203125" style="160" customWidth="1"/>
    <col min="3586" max="3591" width="10.88671875" style="160" customWidth="1"/>
    <col min="3592" max="3595" width="10.109375" style="160" bestFit="1" customWidth="1"/>
    <col min="3596" max="3596" width="9.33203125" style="160" bestFit="1" customWidth="1"/>
    <col min="3597" max="3597" width="10.109375" style="160" bestFit="1" customWidth="1"/>
    <col min="3598" max="3840" width="9.109375" style="160"/>
    <col min="3841" max="3841" width="59.33203125" style="160" customWidth="1"/>
    <col min="3842" max="3847" width="10.88671875" style="160" customWidth="1"/>
    <col min="3848" max="3851" width="10.109375" style="160" bestFit="1" customWidth="1"/>
    <col min="3852" max="3852" width="9.33203125" style="160" bestFit="1" customWidth="1"/>
    <col min="3853" max="3853" width="10.109375" style="160" bestFit="1" customWidth="1"/>
    <col min="3854" max="4096" width="9.109375" style="160"/>
    <col min="4097" max="4097" width="59.33203125" style="160" customWidth="1"/>
    <col min="4098" max="4103" width="10.88671875" style="160" customWidth="1"/>
    <col min="4104" max="4107" width="10.109375" style="160" bestFit="1" customWidth="1"/>
    <col min="4108" max="4108" width="9.33203125" style="160" bestFit="1" customWidth="1"/>
    <col min="4109" max="4109" width="10.109375" style="160" bestFit="1" customWidth="1"/>
    <col min="4110" max="4352" width="9.109375" style="160"/>
    <col min="4353" max="4353" width="59.33203125" style="160" customWidth="1"/>
    <col min="4354" max="4359" width="10.88671875" style="160" customWidth="1"/>
    <col min="4360" max="4363" width="10.109375" style="160" bestFit="1" customWidth="1"/>
    <col min="4364" max="4364" width="9.33203125" style="160" bestFit="1" customWidth="1"/>
    <col min="4365" max="4365" width="10.109375" style="160" bestFit="1" customWidth="1"/>
    <col min="4366" max="4608" width="9.109375" style="160"/>
    <col min="4609" max="4609" width="59.33203125" style="160" customWidth="1"/>
    <col min="4610" max="4615" width="10.88671875" style="160" customWidth="1"/>
    <col min="4616" max="4619" width="10.109375" style="160" bestFit="1" customWidth="1"/>
    <col min="4620" max="4620" width="9.33203125" style="160" bestFit="1" customWidth="1"/>
    <col min="4621" max="4621" width="10.109375" style="160" bestFit="1" customWidth="1"/>
    <col min="4622" max="4864" width="9.109375" style="160"/>
    <col min="4865" max="4865" width="59.33203125" style="160" customWidth="1"/>
    <col min="4866" max="4871" width="10.88671875" style="160" customWidth="1"/>
    <col min="4872" max="4875" width="10.109375" style="160" bestFit="1" customWidth="1"/>
    <col min="4876" max="4876" width="9.33203125" style="160" bestFit="1" customWidth="1"/>
    <col min="4877" max="4877" width="10.109375" style="160" bestFit="1" customWidth="1"/>
    <col min="4878" max="5120" width="9.109375" style="160"/>
    <col min="5121" max="5121" width="59.33203125" style="160" customWidth="1"/>
    <col min="5122" max="5127" width="10.88671875" style="160" customWidth="1"/>
    <col min="5128" max="5131" width="10.109375" style="160" bestFit="1" customWidth="1"/>
    <col min="5132" max="5132" width="9.33203125" style="160" bestFit="1" customWidth="1"/>
    <col min="5133" max="5133" width="10.109375" style="160" bestFit="1" customWidth="1"/>
    <col min="5134" max="5376" width="9.109375" style="160"/>
    <col min="5377" max="5377" width="59.33203125" style="160" customWidth="1"/>
    <col min="5378" max="5383" width="10.88671875" style="160" customWidth="1"/>
    <col min="5384" max="5387" width="10.109375" style="160" bestFit="1" customWidth="1"/>
    <col min="5388" max="5388" width="9.33203125" style="160" bestFit="1" customWidth="1"/>
    <col min="5389" max="5389" width="10.109375" style="160" bestFit="1" customWidth="1"/>
    <col min="5390" max="5632" width="9.109375" style="160"/>
    <col min="5633" max="5633" width="59.33203125" style="160" customWidth="1"/>
    <col min="5634" max="5639" width="10.88671875" style="160" customWidth="1"/>
    <col min="5640" max="5643" width="10.109375" style="160" bestFit="1" customWidth="1"/>
    <col min="5644" max="5644" width="9.33203125" style="160" bestFit="1" customWidth="1"/>
    <col min="5645" max="5645" width="10.109375" style="160" bestFit="1" customWidth="1"/>
    <col min="5646" max="5888" width="9.109375" style="160"/>
    <col min="5889" max="5889" width="59.33203125" style="160" customWidth="1"/>
    <col min="5890" max="5895" width="10.88671875" style="160" customWidth="1"/>
    <col min="5896" max="5899" width="10.109375" style="160" bestFit="1" customWidth="1"/>
    <col min="5900" max="5900" width="9.33203125" style="160" bestFit="1" customWidth="1"/>
    <col min="5901" max="5901" width="10.109375" style="160" bestFit="1" customWidth="1"/>
    <col min="5902" max="6144" width="9.109375" style="160"/>
    <col min="6145" max="6145" width="59.33203125" style="160" customWidth="1"/>
    <col min="6146" max="6151" width="10.88671875" style="160" customWidth="1"/>
    <col min="6152" max="6155" width="10.109375" style="160" bestFit="1" customWidth="1"/>
    <col min="6156" max="6156" width="9.33203125" style="160" bestFit="1" customWidth="1"/>
    <col min="6157" max="6157" width="10.109375" style="160" bestFit="1" customWidth="1"/>
    <col min="6158" max="6400" width="9.109375" style="160"/>
    <col min="6401" max="6401" width="59.33203125" style="160" customWidth="1"/>
    <col min="6402" max="6407" width="10.88671875" style="160" customWidth="1"/>
    <col min="6408" max="6411" width="10.109375" style="160" bestFit="1" customWidth="1"/>
    <col min="6412" max="6412" width="9.33203125" style="160" bestFit="1" customWidth="1"/>
    <col min="6413" max="6413" width="10.109375" style="160" bestFit="1" customWidth="1"/>
    <col min="6414" max="6656" width="9.109375" style="160"/>
    <col min="6657" max="6657" width="59.33203125" style="160" customWidth="1"/>
    <col min="6658" max="6663" width="10.88671875" style="160" customWidth="1"/>
    <col min="6664" max="6667" width="10.109375" style="160" bestFit="1" customWidth="1"/>
    <col min="6668" max="6668" width="9.33203125" style="160" bestFit="1" customWidth="1"/>
    <col min="6669" max="6669" width="10.109375" style="160" bestFit="1" customWidth="1"/>
    <col min="6670" max="6912" width="9.109375" style="160"/>
    <col min="6913" max="6913" width="59.33203125" style="160" customWidth="1"/>
    <col min="6914" max="6919" width="10.88671875" style="160" customWidth="1"/>
    <col min="6920" max="6923" width="10.109375" style="160" bestFit="1" customWidth="1"/>
    <col min="6924" max="6924" width="9.33203125" style="160" bestFit="1" customWidth="1"/>
    <col min="6925" max="6925" width="10.109375" style="160" bestFit="1" customWidth="1"/>
    <col min="6926" max="7168" width="9.109375" style="160"/>
    <col min="7169" max="7169" width="59.33203125" style="160" customWidth="1"/>
    <col min="7170" max="7175" width="10.88671875" style="160" customWidth="1"/>
    <col min="7176" max="7179" width="10.109375" style="160" bestFit="1" customWidth="1"/>
    <col min="7180" max="7180" width="9.33203125" style="160" bestFit="1" customWidth="1"/>
    <col min="7181" max="7181" width="10.109375" style="160" bestFit="1" customWidth="1"/>
    <col min="7182" max="7424" width="9.109375" style="160"/>
    <col min="7425" max="7425" width="59.33203125" style="160" customWidth="1"/>
    <col min="7426" max="7431" width="10.88671875" style="160" customWidth="1"/>
    <col min="7432" max="7435" width="10.109375" style="160" bestFit="1" customWidth="1"/>
    <col min="7436" max="7436" width="9.33203125" style="160" bestFit="1" customWidth="1"/>
    <col min="7437" max="7437" width="10.109375" style="160" bestFit="1" customWidth="1"/>
    <col min="7438" max="7680" width="9.109375" style="160"/>
    <col min="7681" max="7681" width="59.33203125" style="160" customWidth="1"/>
    <col min="7682" max="7687" width="10.88671875" style="160" customWidth="1"/>
    <col min="7688" max="7691" width="10.109375" style="160" bestFit="1" customWidth="1"/>
    <col min="7692" max="7692" width="9.33203125" style="160" bestFit="1" customWidth="1"/>
    <col min="7693" max="7693" width="10.109375" style="160" bestFit="1" customWidth="1"/>
    <col min="7694" max="7936" width="9.109375" style="160"/>
    <col min="7937" max="7937" width="59.33203125" style="160" customWidth="1"/>
    <col min="7938" max="7943" width="10.88671875" style="160" customWidth="1"/>
    <col min="7944" max="7947" width="10.109375" style="160" bestFit="1" customWidth="1"/>
    <col min="7948" max="7948" width="9.33203125" style="160" bestFit="1" customWidth="1"/>
    <col min="7949" max="7949" width="10.109375" style="160" bestFit="1" customWidth="1"/>
    <col min="7950" max="8192" width="9.109375" style="160"/>
    <col min="8193" max="8193" width="59.33203125" style="160" customWidth="1"/>
    <col min="8194" max="8199" width="10.88671875" style="160" customWidth="1"/>
    <col min="8200" max="8203" width="10.109375" style="160" bestFit="1" customWidth="1"/>
    <col min="8204" max="8204" width="9.33203125" style="160" bestFit="1" customWidth="1"/>
    <col min="8205" max="8205" width="10.109375" style="160" bestFit="1" customWidth="1"/>
    <col min="8206" max="8448" width="9.109375" style="160"/>
    <col min="8449" max="8449" width="59.33203125" style="160" customWidth="1"/>
    <col min="8450" max="8455" width="10.88671875" style="160" customWidth="1"/>
    <col min="8456" max="8459" width="10.109375" style="160" bestFit="1" customWidth="1"/>
    <col min="8460" max="8460" width="9.33203125" style="160" bestFit="1" customWidth="1"/>
    <col min="8461" max="8461" width="10.109375" style="160" bestFit="1" customWidth="1"/>
    <col min="8462" max="8704" width="9.109375" style="160"/>
    <col min="8705" max="8705" width="59.33203125" style="160" customWidth="1"/>
    <col min="8706" max="8711" width="10.88671875" style="160" customWidth="1"/>
    <col min="8712" max="8715" width="10.109375" style="160" bestFit="1" customWidth="1"/>
    <col min="8716" max="8716" width="9.33203125" style="160" bestFit="1" customWidth="1"/>
    <col min="8717" max="8717" width="10.109375" style="160" bestFit="1" customWidth="1"/>
    <col min="8718" max="8960" width="9.109375" style="160"/>
    <col min="8961" max="8961" width="59.33203125" style="160" customWidth="1"/>
    <col min="8962" max="8967" width="10.88671875" style="160" customWidth="1"/>
    <col min="8968" max="8971" width="10.109375" style="160" bestFit="1" customWidth="1"/>
    <col min="8972" max="8972" width="9.33203125" style="160" bestFit="1" customWidth="1"/>
    <col min="8973" max="8973" width="10.109375" style="160" bestFit="1" customWidth="1"/>
    <col min="8974" max="9216" width="9.109375" style="160"/>
    <col min="9217" max="9217" width="59.33203125" style="160" customWidth="1"/>
    <col min="9218" max="9223" width="10.88671875" style="160" customWidth="1"/>
    <col min="9224" max="9227" width="10.109375" style="160" bestFit="1" customWidth="1"/>
    <col min="9228" max="9228" width="9.33203125" style="160" bestFit="1" customWidth="1"/>
    <col min="9229" max="9229" width="10.109375" style="160" bestFit="1" customWidth="1"/>
    <col min="9230" max="9472" width="9.109375" style="160"/>
    <col min="9473" max="9473" width="59.33203125" style="160" customWidth="1"/>
    <col min="9474" max="9479" width="10.88671875" style="160" customWidth="1"/>
    <col min="9480" max="9483" width="10.109375" style="160" bestFit="1" customWidth="1"/>
    <col min="9484" max="9484" width="9.33203125" style="160" bestFit="1" customWidth="1"/>
    <col min="9485" max="9485" width="10.109375" style="160" bestFit="1" customWidth="1"/>
    <col min="9486" max="9728" width="9.109375" style="160"/>
    <col min="9729" max="9729" width="59.33203125" style="160" customWidth="1"/>
    <col min="9730" max="9735" width="10.88671875" style="160" customWidth="1"/>
    <col min="9736" max="9739" width="10.109375" style="160" bestFit="1" customWidth="1"/>
    <col min="9740" max="9740" width="9.33203125" style="160" bestFit="1" customWidth="1"/>
    <col min="9741" max="9741" width="10.109375" style="160" bestFit="1" customWidth="1"/>
    <col min="9742" max="9984" width="9.109375" style="160"/>
    <col min="9985" max="9985" width="59.33203125" style="160" customWidth="1"/>
    <col min="9986" max="9991" width="10.88671875" style="160" customWidth="1"/>
    <col min="9992" max="9995" width="10.109375" style="160" bestFit="1" customWidth="1"/>
    <col min="9996" max="9996" width="9.33203125" style="160" bestFit="1" customWidth="1"/>
    <col min="9997" max="9997" width="10.109375" style="160" bestFit="1" customWidth="1"/>
    <col min="9998" max="10240" width="9.109375" style="160"/>
    <col min="10241" max="10241" width="59.33203125" style="160" customWidth="1"/>
    <col min="10242" max="10247" width="10.88671875" style="160" customWidth="1"/>
    <col min="10248" max="10251" width="10.109375" style="160" bestFit="1" customWidth="1"/>
    <col min="10252" max="10252" width="9.33203125" style="160" bestFit="1" customWidth="1"/>
    <col min="10253" max="10253" width="10.109375" style="160" bestFit="1" customWidth="1"/>
    <col min="10254" max="10496" width="9.109375" style="160"/>
    <col min="10497" max="10497" width="59.33203125" style="160" customWidth="1"/>
    <col min="10498" max="10503" width="10.88671875" style="160" customWidth="1"/>
    <col min="10504" max="10507" width="10.109375" style="160" bestFit="1" customWidth="1"/>
    <col min="10508" max="10508" width="9.33203125" style="160" bestFit="1" customWidth="1"/>
    <col min="10509" max="10509" width="10.109375" style="160" bestFit="1" customWidth="1"/>
    <col min="10510" max="10752" width="9.109375" style="160"/>
    <col min="10753" max="10753" width="59.33203125" style="160" customWidth="1"/>
    <col min="10754" max="10759" width="10.88671875" style="160" customWidth="1"/>
    <col min="10760" max="10763" width="10.109375" style="160" bestFit="1" customWidth="1"/>
    <col min="10764" max="10764" width="9.33203125" style="160" bestFit="1" customWidth="1"/>
    <col min="10765" max="10765" width="10.109375" style="160" bestFit="1" customWidth="1"/>
    <col min="10766" max="11008" width="9.109375" style="160"/>
    <col min="11009" max="11009" width="59.33203125" style="160" customWidth="1"/>
    <col min="11010" max="11015" width="10.88671875" style="160" customWidth="1"/>
    <col min="11016" max="11019" width="10.109375" style="160" bestFit="1" customWidth="1"/>
    <col min="11020" max="11020" width="9.33203125" style="160" bestFit="1" customWidth="1"/>
    <col min="11021" max="11021" width="10.109375" style="160" bestFit="1" customWidth="1"/>
    <col min="11022" max="11264" width="9.109375" style="160"/>
    <col min="11265" max="11265" width="59.33203125" style="160" customWidth="1"/>
    <col min="11266" max="11271" width="10.88671875" style="160" customWidth="1"/>
    <col min="11272" max="11275" width="10.109375" style="160" bestFit="1" customWidth="1"/>
    <col min="11276" max="11276" width="9.33203125" style="160" bestFit="1" customWidth="1"/>
    <col min="11277" max="11277" width="10.109375" style="160" bestFit="1" customWidth="1"/>
    <col min="11278" max="11520" width="9.109375" style="160"/>
    <col min="11521" max="11521" width="59.33203125" style="160" customWidth="1"/>
    <col min="11522" max="11527" width="10.88671875" style="160" customWidth="1"/>
    <col min="11528" max="11531" width="10.109375" style="160" bestFit="1" customWidth="1"/>
    <col min="11532" max="11532" width="9.33203125" style="160" bestFit="1" customWidth="1"/>
    <col min="11533" max="11533" width="10.109375" style="160" bestFit="1" customWidth="1"/>
    <col min="11534" max="11776" width="9.109375" style="160"/>
    <col min="11777" max="11777" width="59.33203125" style="160" customWidth="1"/>
    <col min="11778" max="11783" width="10.88671875" style="160" customWidth="1"/>
    <col min="11784" max="11787" width="10.109375" style="160" bestFit="1" customWidth="1"/>
    <col min="11788" max="11788" width="9.33203125" style="160" bestFit="1" customWidth="1"/>
    <col min="11789" max="11789" width="10.109375" style="160" bestFit="1" customWidth="1"/>
    <col min="11790" max="12032" width="9.109375" style="160"/>
    <col min="12033" max="12033" width="59.33203125" style="160" customWidth="1"/>
    <col min="12034" max="12039" width="10.88671875" style="160" customWidth="1"/>
    <col min="12040" max="12043" width="10.109375" style="160" bestFit="1" customWidth="1"/>
    <col min="12044" max="12044" width="9.33203125" style="160" bestFit="1" customWidth="1"/>
    <col min="12045" max="12045" width="10.109375" style="160" bestFit="1" customWidth="1"/>
    <col min="12046" max="12288" width="9.109375" style="160"/>
    <col min="12289" max="12289" width="59.33203125" style="160" customWidth="1"/>
    <col min="12290" max="12295" width="10.88671875" style="160" customWidth="1"/>
    <col min="12296" max="12299" width="10.109375" style="160" bestFit="1" customWidth="1"/>
    <col min="12300" max="12300" width="9.33203125" style="160" bestFit="1" customWidth="1"/>
    <col min="12301" max="12301" width="10.109375" style="160" bestFit="1" customWidth="1"/>
    <col min="12302" max="12544" width="9.109375" style="160"/>
    <col min="12545" max="12545" width="59.33203125" style="160" customWidth="1"/>
    <col min="12546" max="12551" width="10.88671875" style="160" customWidth="1"/>
    <col min="12552" max="12555" width="10.109375" style="160" bestFit="1" customWidth="1"/>
    <col min="12556" max="12556" width="9.33203125" style="160" bestFit="1" customWidth="1"/>
    <col min="12557" max="12557" width="10.109375" style="160" bestFit="1" customWidth="1"/>
    <col min="12558" max="12800" width="9.109375" style="160"/>
    <col min="12801" max="12801" width="59.33203125" style="160" customWidth="1"/>
    <col min="12802" max="12807" width="10.88671875" style="160" customWidth="1"/>
    <col min="12808" max="12811" width="10.109375" style="160" bestFit="1" customWidth="1"/>
    <col min="12812" max="12812" width="9.33203125" style="160" bestFit="1" customWidth="1"/>
    <col min="12813" max="12813" width="10.109375" style="160" bestFit="1" customWidth="1"/>
    <col min="12814" max="13056" width="9.109375" style="160"/>
    <col min="13057" max="13057" width="59.33203125" style="160" customWidth="1"/>
    <col min="13058" max="13063" width="10.88671875" style="160" customWidth="1"/>
    <col min="13064" max="13067" width="10.109375" style="160" bestFit="1" customWidth="1"/>
    <col min="13068" max="13068" width="9.33203125" style="160" bestFit="1" customWidth="1"/>
    <col min="13069" max="13069" width="10.109375" style="160" bestFit="1" customWidth="1"/>
    <col min="13070" max="13312" width="9.109375" style="160"/>
    <col min="13313" max="13313" width="59.33203125" style="160" customWidth="1"/>
    <col min="13314" max="13319" width="10.88671875" style="160" customWidth="1"/>
    <col min="13320" max="13323" width="10.109375" style="160" bestFit="1" customWidth="1"/>
    <col min="13324" max="13324" width="9.33203125" style="160" bestFit="1" customWidth="1"/>
    <col min="13325" max="13325" width="10.109375" style="160" bestFit="1" customWidth="1"/>
    <col min="13326" max="13568" width="9.109375" style="160"/>
    <col min="13569" max="13569" width="59.33203125" style="160" customWidth="1"/>
    <col min="13570" max="13575" width="10.88671875" style="160" customWidth="1"/>
    <col min="13576" max="13579" width="10.109375" style="160" bestFit="1" customWidth="1"/>
    <col min="13580" max="13580" width="9.33203125" style="160" bestFit="1" customWidth="1"/>
    <col min="13581" max="13581" width="10.109375" style="160" bestFit="1" customWidth="1"/>
    <col min="13582" max="13824" width="9.109375" style="160"/>
    <col min="13825" max="13825" width="59.33203125" style="160" customWidth="1"/>
    <col min="13826" max="13831" width="10.88671875" style="160" customWidth="1"/>
    <col min="13832" max="13835" width="10.109375" style="160" bestFit="1" customWidth="1"/>
    <col min="13836" max="13836" width="9.33203125" style="160" bestFit="1" customWidth="1"/>
    <col min="13837" max="13837" width="10.109375" style="160" bestFit="1" customWidth="1"/>
    <col min="13838" max="14080" width="9.109375" style="160"/>
    <col min="14081" max="14081" width="59.33203125" style="160" customWidth="1"/>
    <col min="14082" max="14087" width="10.88671875" style="160" customWidth="1"/>
    <col min="14088" max="14091" width="10.109375" style="160" bestFit="1" customWidth="1"/>
    <col min="14092" max="14092" width="9.33203125" style="160" bestFit="1" customWidth="1"/>
    <col min="14093" max="14093" width="10.109375" style="160" bestFit="1" customWidth="1"/>
    <col min="14094" max="14336" width="9.109375" style="160"/>
    <col min="14337" max="14337" width="59.33203125" style="160" customWidth="1"/>
    <col min="14338" max="14343" width="10.88671875" style="160" customWidth="1"/>
    <col min="14344" max="14347" width="10.109375" style="160" bestFit="1" customWidth="1"/>
    <col min="14348" max="14348" width="9.33203125" style="160" bestFit="1" customWidth="1"/>
    <col min="14349" max="14349" width="10.109375" style="160" bestFit="1" customWidth="1"/>
    <col min="14350" max="14592" width="9.109375" style="160"/>
    <col min="14593" max="14593" width="59.33203125" style="160" customWidth="1"/>
    <col min="14594" max="14599" width="10.88671875" style="160" customWidth="1"/>
    <col min="14600" max="14603" width="10.109375" style="160" bestFit="1" customWidth="1"/>
    <col min="14604" max="14604" width="9.33203125" style="160" bestFit="1" customWidth="1"/>
    <col min="14605" max="14605" width="10.109375" style="160" bestFit="1" customWidth="1"/>
    <col min="14606" max="14848" width="9.109375" style="160"/>
    <col min="14849" max="14849" width="59.33203125" style="160" customWidth="1"/>
    <col min="14850" max="14855" width="10.88671875" style="160" customWidth="1"/>
    <col min="14856" max="14859" width="10.109375" style="160" bestFit="1" customWidth="1"/>
    <col min="14860" max="14860" width="9.33203125" style="160" bestFit="1" customWidth="1"/>
    <col min="14861" max="14861" width="10.109375" style="160" bestFit="1" customWidth="1"/>
    <col min="14862" max="15104" width="9.109375" style="160"/>
    <col min="15105" max="15105" width="59.33203125" style="160" customWidth="1"/>
    <col min="15106" max="15111" width="10.88671875" style="160" customWidth="1"/>
    <col min="15112" max="15115" width="10.109375" style="160" bestFit="1" customWidth="1"/>
    <col min="15116" max="15116" width="9.33203125" style="160" bestFit="1" customWidth="1"/>
    <col min="15117" max="15117" width="10.109375" style="160" bestFit="1" customWidth="1"/>
    <col min="15118" max="15360" width="9.109375" style="160"/>
    <col min="15361" max="15361" width="59.33203125" style="160" customWidth="1"/>
    <col min="15362" max="15367" width="10.88671875" style="160" customWidth="1"/>
    <col min="15368" max="15371" width="10.109375" style="160" bestFit="1" customWidth="1"/>
    <col min="15372" max="15372" width="9.33203125" style="160" bestFit="1" customWidth="1"/>
    <col min="15373" max="15373" width="10.109375" style="160" bestFit="1" customWidth="1"/>
    <col min="15374" max="15616" width="9.109375" style="160"/>
    <col min="15617" max="15617" width="59.33203125" style="160" customWidth="1"/>
    <col min="15618" max="15623" width="10.88671875" style="160" customWidth="1"/>
    <col min="15624" max="15627" width="10.109375" style="160" bestFit="1" customWidth="1"/>
    <col min="15628" max="15628" width="9.33203125" style="160" bestFit="1" customWidth="1"/>
    <col min="15629" max="15629" width="10.109375" style="160" bestFit="1" customWidth="1"/>
    <col min="15630" max="15872" width="9.109375" style="160"/>
    <col min="15873" max="15873" width="59.33203125" style="160" customWidth="1"/>
    <col min="15874" max="15879" width="10.88671875" style="160" customWidth="1"/>
    <col min="15880" max="15883" width="10.109375" style="160" bestFit="1" customWidth="1"/>
    <col min="15884" max="15884" width="9.33203125" style="160" bestFit="1" customWidth="1"/>
    <col min="15885" max="15885" width="10.109375" style="160" bestFit="1" customWidth="1"/>
    <col min="15886" max="16128" width="9.109375" style="160"/>
    <col min="16129" max="16129" width="59.33203125" style="160" customWidth="1"/>
    <col min="16130" max="16135" width="10.88671875" style="160" customWidth="1"/>
    <col min="16136" max="16139" width="10.109375" style="160" bestFit="1" customWidth="1"/>
    <col min="16140" max="16140" width="9.33203125" style="160" bestFit="1" customWidth="1"/>
    <col min="16141" max="16141" width="10.109375" style="160" bestFit="1" customWidth="1"/>
    <col min="16142" max="16384" width="9.109375" style="160"/>
  </cols>
  <sheetData>
    <row r="1" spans="1:13" ht="18.75" customHeight="1" x14ac:dyDescent="0.35">
      <c r="A1" s="48" t="s">
        <v>319</v>
      </c>
      <c r="C1" s="265"/>
      <c r="D1" s="265"/>
      <c r="E1" s="265"/>
      <c r="F1" s="265"/>
      <c r="G1" s="265"/>
    </row>
    <row r="2" spans="1:13" ht="18.75" customHeight="1" x14ac:dyDescent="0.35">
      <c r="A2" s="20" t="s">
        <v>320</v>
      </c>
      <c r="C2" s="266"/>
      <c r="D2" s="266"/>
      <c r="E2" s="266"/>
      <c r="F2" s="266"/>
      <c r="G2" s="266"/>
    </row>
    <row r="3" spans="1:13" ht="18.75" customHeight="1" x14ac:dyDescent="0.35">
      <c r="A3" s="20"/>
      <c r="C3" s="266"/>
      <c r="D3" s="266"/>
      <c r="E3" s="266"/>
      <c r="F3" s="266"/>
      <c r="G3" s="266"/>
    </row>
    <row r="4" spans="1:13" s="22" customFormat="1" ht="21" customHeight="1" x14ac:dyDescent="0.35">
      <c r="A4" s="267"/>
      <c r="B4" s="18"/>
      <c r="C4" s="18"/>
      <c r="D4" s="18"/>
      <c r="E4" s="268"/>
      <c r="F4" s="44"/>
      <c r="G4" s="44" t="s">
        <v>321</v>
      </c>
    </row>
    <row r="5" spans="1:13" ht="20.100000000000001" customHeight="1" x14ac:dyDescent="0.35">
      <c r="A5" s="45" t="s">
        <v>314</v>
      </c>
      <c r="B5" s="533" t="s">
        <v>107</v>
      </c>
      <c r="C5" s="533"/>
      <c r="D5" s="533"/>
      <c r="E5" s="533"/>
      <c r="F5" s="533"/>
      <c r="G5" s="533"/>
    </row>
    <row r="6" spans="1:13" ht="20.100000000000001" customHeight="1" x14ac:dyDescent="0.35">
      <c r="A6" s="32" t="s">
        <v>315</v>
      </c>
      <c r="B6" s="252">
        <v>2019</v>
      </c>
      <c r="C6" s="252">
        <v>2020</v>
      </c>
      <c r="D6" s="252">
        <v>2021</v>
      </c>
      <c r="E6" s="252">
        <v>2022</v>
      </c>
      <c r="F6" s="426">
        <v>2023</v>
      </c>
      <c r="G6" s="315">
        <v>2024</v>
      </c>
      <c r="H6" s="238"/>
      <c r="I6" s="238"/>
      <c r="J6" s="238"/>
      <c r="K6" s="270"/>
      <c r="L6" s="270"/>
      <c r="M6" s="270"/>
    </row>
    <row r="7" spans="1:13" ht="3.9" customHeight="1" x14ac:dyDescent="0.35">
      <c r="A7" s="223"/>
      <c r="B7" s="224"/>
      <c r="C7" s="224"/>
      <c r="D7" s="224"/>
      <c r="E7" s="224"/>
    </row>
    <row r="8" spans="1:13" s="253" customFormat="1" ht="15" customHeight="1" x14ac:dyDescent="0.35">
      <c r="A8" s="45" t="s">
        <v>26</v>
      </c>
      <c r="B8" s="271">
        <f t="shared" ref="B8:G8" si="0">SUM(B9:B17)</f>
        <v>459</v>
      </c>
      <c r="C8" s="271">
        <f t="shared" si="0"/>
        <v>380</v>
      </c>
      <c r="D8" s="271">
        <f t="shared" si="0"/>
        <v>276</v>
      </c>
      <c r="E8" s="271">
        <f t="shared" si="0"/>
        <v>390</v>
      </c>
      <c r="F8" s="271">
        <f t="shared" si="0"/>
        <v>481</v>
      </c>
      <c r="G8" s="271">
        <f t="shared" si="0"/>
        <v>466</v>
      </c>
      <c r="H8" s="272"/>
    </row>
    <row r="9" spans="1:13" ht="15" customHeight="1" x14ac:dyDescent="0.35">
      <c r="A9" s="273">
        <v>0</v>
      </c>
      <c r="B9" s="274">
        <v>137</v>
      </c>
      <c r="C9" s="274">
        <v>99</v>
      </c>
      <c r="D9" s="274">
        <v>80</v>
      </c>
      <c r="E9" s="274">
        <v>130</v>
      </c>
      <c r="F9" s="274">
        <v>141</v>
      </c>
      <c r="G9" s="274">
        <v>134</v>
      </c>
      <c r="H9" s="275"/>
      <c r="I9" s="275"/>
      <c r="J9" s="275"/>
    </row>
    <row r="10" spans="1:13" ht="15" customHeight="1" x14ac:dyDescent="0.35">
      <c r="A10" s="273">
        <v>1</v>
      </c>
      <c r="B10" s="274">
        <v>67</v>
      </c>
      <c r="C10" s="274">
        <v>93</v>
      </c>
      <c r="D10" s="274">
        <v>66</v>
      </c>
      <c r="E10" s="274">
        <v>73</v>
      </c>
      <c r="F10" s="274">
        <v>84</v>
      </c>
      <c r="G10" s="274">
        <v>108</v>
      </c>
      <c r="H10" s="275"/>
      <c r="I10" s="275"/>
      <c r="J10" s="275"/>
    </row>
    <row r="11" spans="1:13" ht="15" customHeight="1" x14ac:dyDescent="0.35">
      <c r="A11" s="273">
        <v>2</v>
      </c>
      <c r="B11" s="274">
        <v>80</v>
      </c>
      <c r="C11" s="274">
        <v>71</v>
      </c>
      <c r="D11" s="274">
        <v>43</v>
      </c>
      <c r="E11" s="274">
        <v>70</v>
      </c>
      <c r="F11" s="274">
        <v>102</v>
      </c>
      <c r="G11" s="274">
        <v>85</v>
      </c>
      <c r="H11" s="275"/>
      <c r="I11" s="275"/>
      <c r="J11" s="275"/>
    </row>
    <row r="12" spans="1:13" ht="15" customHeight="1" x14ac:dyDescent="0.35">
      <c r="A12" s="276">
        <v>3</v>
      </c>
      <c r="B12" s="274">
        <v>63</v>
      </c>
      <c r="C12" s="274">
        <v>50</v>
      </c>
      <c r="D12" s="274">
        <v>33</v>
      </c>
      <c r="E12" s="274">
        <v>45</v>
      </c>
      <c r="F12" s="274">
        <v>64</v>
      </c>
      <c r="G12" s="274">
        <v>56</v>
      </c>
      <c r="H12" s="275"/>
      <c r="I12" s="275"/>
      <c r="J12" s="275"/>
    </row>
    <row r="13" spans="1:13" ht="15" customHeight="1" x14ac:dyDescent="0.35">
      <c r="A13" s="273">
        <v>4</v>
      </c>
      <c r="B13" s="274">
        <v>54</v>
      </c>
      <c r="C13" s="274">
        <v>21</v>
      </c>
      <c r="D13" s="274">
        <v>26</v>
      </c>
      <c r="E13" s="274">
        <v>29</v>
      </c>
      <c r="F13" s="274">
        <v>41</v>
      </c>
      <c r="G13" s="274">
        <v>39</v>
      </c>
      <c r="H13" s="275"/>
      <c r="I13" s="275"/>
      <c r="J13" s="275"/>
    </row>
    <row r="14" spans="1:13" ht="15" customHeight="1" x14ac:dyDescent="0.35">
      <c r="A14" s="273">
        <v>5</v>
      </c>
      <c r="B14" s="274">
        <v>29</v>
      </c>
      <c r="C14" s="274">
        <v>25</v>
      </c>
      <c r="D14" s="274">
        <v>11</v>
      </c>
      <c r="E14" s="274">
        <v>19</v>
      </c>
      <c r="F14" s="274">
        <v>19</v>
      </c>
      <c r="G14" s="274">
        <v>23</v>
      </c>
      <c r="H14" s="275"/>
      <c r="I14" s="275"/>
      <c r="J14" s="275"/>
    </row>
    <row r="15" spans="1:13" ht="15" customHeight="1" x14ac:dyDescent="0.35">
      <c r="A15" s="273">
        <v>6</v>
      </c>
      <c r="B15" s="274">
        <v>13</v>
      </c>
      <c r="C15" s="274">
        <v>8</v>
      </c>
      <c r="D15" s="274">
        <v>6</v>
      </c>
      <c r="E15" s="274">
        <v>9</v>
      </c>
      <c r="F15" s="274">
        <v>13</v>
      </c>
      <c r="G15" s="274">
        <v>7</v>
      </c>
      <c r="H15" s="275"/>
      <c r="I15" s="275"/>
      <c r="J15" s="275"/>
    </row>
    <row r="16" spans="1:13" s="253" customFormat="1" ht="15" customHeight="1" x14ac:dyDescent="0.35">
      <c r="A16" s="276" t="s">
        <v>316</v>
      </c>
      <c r="B16" s="274">
        <v>12</v>
      </c>
      <c r="C16" s="274">
        <v>12</v>
      </c>
      <c r="D16" s="274">
        <v>8</v>
      </c>
      <c r="E16" s="274">
        <v>9</v>
      </c>
      <c r="F16" s="274">
        <v>11</v>
      </c>
      <c r="G16" s="274">
        <v>13</v>
      </c>
      <c r="H16" s="160"/>
      <c r="I16" s="160"/>
      <c r="J16" s="160"/>
      <c r="K16" s="160"/>
      <c r="L16" s="160"/>
      <c r="M16" s="160"/>
    </row>
    <row r="17" spans="1:13" s="253" customFormat="1" ht="15" customHeight="1" x14ac:dyDescent="0.35">
      <c r="A17" s="276" t="s">
        <v>285</v>
      </c>
      <c r="B17" s="274">
        <v>4</v>
      </c>
      <c r="C17" s="274">
        <v>1</v>
      </c>
      <c r="D17" s="274">
        <v>3</v>
      </c>
      <c r="E17" s="274">
        <v>6</v>
      </c>
      <c r="F17" s="274">
        <v>6</v>
      </c>
      <c r="G17" s="274">
        <v>1</v>
      </c>
      <c r="H17" s="160"/>
    </row>
    <row r="18" spans="1:13" ht="15" customHeight="1" x14ac:dyDescent="0.35">
      <c r="A18" s="276" t="s">
        <v>317</v>
      </c>
      <c r="B18" s="291">
        <v>939</v>
      </c>
      <c r="C18" s="291">
        <v>727</v>
      </c>
      <c r="D18" s="291">
        <v>505</v>
      </c>
      <c r="E18" s="291">
        <v>682</v>
      </c>
      <c r="F18" s="291">
        <v>900</v>
      </c>
      <c r="G18" s="291">
        <v>851</v>
      </c>
      <c r="H18" s="275"/>
      <c r="I18" s="275"/>
      <c r="J18" s="275"/>
      <c r="K18" s="275"/>
      <c r="L18" s="275"/>
      <c r="M18" s="275"/>
    </row>
    <row r="19" spans="1:13" ht="15" customHeight="1" x14ac:dyDescent="0.35">
      <c r="A19" s="277"/>
    </row>
    <row r="20" spans="1:13" s="253" customFormat="1" ht="15" customHeight="1" x14ac:dyDescent="0.35">
      <c r="A20" s="45" t="s">
        <v>30</v>
      </c>
      <c r="B20" s="271">
        <f t="shared" ref="B20:G20" si="1">SUM(B21:B29)</f>
        <v>82</v>
      </c>
      <c r="C20" s="271">
        <f t="shared" si="1"/>
        <v>105</v>
      </c>
      <c r="D20" s="271">
        <f t="shared" si="1"/>
        <v>57</v>
      </c>
      <c r="E20" s="271">
        <f t="shared" si="1"/>
        <v>103</v>
      </c>
      <c r="F20" s="271">
        <f t="shared" si="1"/>
        <v>108</v>
      </c>
      <c r="G20" s="271">
        <f t="shared" si="1"/>
        <v>87</v>
      </c>
    </row>
    <row r="21" spans="1:13" ht="15" customHeight="1" x14ac:dyDescent="0.35">
      <c r="A21" s="273">
        <v>0</v>
      </c>
      <c r="B21" s="274">
        <v>10</v>
      </c>
      <c r="C21" s="274">
        <v>14</v>
      </c>
      <c r="D21" s="274">
        <v>9</v>
      </c>
      <c r="E21" s="274">
        <v>28</v>
      </c>
      <c r="F21" s="274">
        <v>33</v>
      </c>
      <c r="G21" s="274">
        <v>35</v>
      </c>
      <c r="H21" s="275"/>
      <c r="I21" s="275"/>
      <c r="J21" s="275"/>
    </row>
    <row r="22" spans="1:13" ht="15" customHeight="1" x14ac:dyDescent="0.35">
      <c r="A22" s="273">
        <v>1</v>
      </c>
      <c r="B22" s="274">
        <v>6</v>
      </c>
      <c r="C22" s="274">
        <v>20</v>
      </c>
      <c r="D22" s="274">
        <v>9</v>
      </c>
      <c r="E22" s="274">
        <v>20</v>
      </c>
      <c r="F22" s="274">
        <v>20</v>
      </c>
      <c r="G22" s="274">
        <v>17</v>
      </c>
      <c r="H22" s="275"/>
      <c r="I22" s="275"/>
      <c r="J22" s="275"/>
    </row>
    <row r="23" spans="1:13" ht="15" customHeight="1" x14ac:dyDescent="0.35">
      <c r="A23" s="273">
        <v>2</v>
      </c>
      <c r="B23" s="274">
        <v>11</v>
      </c>
      <c r="C23" s="274">
        <v>16</v>
      </c>
      <c r="D23" s="274">
        <v>8</v>
      </c>
      <c r="E23" s="274">
        <v>19</v>
      </c>
      <c r="F23" s="274">
        <v>27</v>
      </c>
      <c r="G23" s="274">
        <v>12</v>
      </c>
      <c r="H23" s="275"/>
      <c r="I23" s="275"/>
      <c r="J23" s="275"/>
    </row>
    <row r="24" spans="1:13" s="253" customFormat="1" ht="15" customHeight="1" x14ac:dyDescent="0.35">
      <c r="A24" s="276">
        <v>3</v>
      </c>
      <c r="B24" s="274">
        <v>5</v>
      </c>
      <c r="C24" s="274">
        <v>19</v>
      </c>
      <c r="D24" s="274">
        <v>8</v>
      </c>
      <c r="E24" s="274">
        <v>13</v>
      </c>
      <c r="F24" s="274">
        <v>11</v>
      </c>
      <c r="G24" s="274">
        <v>9</v>
      </c>
      <c r="H24" s="275"/>
      <c r="I24" s="275"/>
      <c r="J24" s="275"/>
      <c r="K24" s="160"/>
      <c r="L24" s="160"/>
      <c r="M24" s="160"/>
    </row>
    <row r="25" spans="1:13" ht="15" customHeight="1" x14ac:dyDescent="0.35">
      <c r="A25" s="273">
        <v>4</v>
      </c>
      <c r="B25" s="274">
        <v>6</v>
      </c>
      <c r="C25" s="274">
        <v>5</v>
      </c>
      <c r="D25" s="274">
        <v>5</v>
      </c>
      <c r="E25" s="274">
        <v>12</v>
      </c>
      <c r="F25" s="274">
        <v>9</v>
      </c>
      <c r="G25" s="274">
        <v>8</v>
      </c>
      <c r="H25" s="275"/>
      <c r="I25" s="275"/>
      <c r="J25" s="275"/>
    </row>
    <row r="26" spans="1:13" ht="15" customHeight="1" x14ac:dyDescent="0.35">
      <c r="A26" s="273">
        <v>5</v>
      </c>
      <c r="B26" s="274">
        <v>1</v>
      </c>
      <c r="C26" s="274">
        <v>10</v>
      </c>
      <c r="D26" s="274">
        <v>1</v>
      </c>
      <c r="E26" s="274">
        <v>5</v>
      </c>
      <c r="F26" s="274">
        <v>4</v>
      </c>
      <c r="G26" s="274">
        <v>2</v>
      </c>
      <c r="H26" s="275"/>
      <c r="I26" s="275"/>
      <c r="J26" s="275"/>
    </row>
    <row r="27" spans="1:13" ht="15" customHeight="1" x14ac:dyDescent="0.35">
      <c r="A27" s="273">
        <v>6</v>
      </c>
      <c r="B27" s="274">
        <v>0</v>
      </c>
      <c r="C27" s="274">
        <v>1</v>
      </c>
      <c r="D27" s="274">
        <v>3</v>
      </c>
      <c r="E27" s="274">
        <v>3</v>
      </c>
      <c r="F27" s="274">
        <v>1</v>
      </c>
      <c r="G27" s="274">
        <v>2</v>
      </c>
      <c r="H27" s="275"/>
      <c r="I27" s="275"/>
      <c r="J27" s="275"/>
    </row>
    <row r="28" spans="1:13" s="253" customFormat="1" ht="15" customHeight="1" x14ac:dyDescent="0.35">
      <c r="A28" s="276" t="s">
        <v>316</v>
      </c>
      <c r="B28" s="274">
        <v>1</v>
      </c>
      <c r="C28" s="274">
        <v>1</v>
      </c>
      <c r="D28" s="274">
        <v>0</v>
      </c>
      <c r="E28" s="274">
        <v>2</v>
      </c>
      <c r="F28" s="274">
        <v>2</v>
      </c>
      <c r="G28" s="274">
        <v>2</v>
      </c>
      <c r="H28" s="160"/>
      <c r="I28" s="160"/>
      <c r="J28" s="160"/>
      <c r="K28" s="160"/>
      <c r="L28" s="160"/>
      <c r="M28" s="160"/>
    </row>
    <row r="29" spans="1:13" s="253" customFormat="1" ht="15" customHeight="1" x14ac:dyDescent="0.35">
      <c r="A29" s="276" t="s">
        <v>285</v>
      </c>
      <c r="B29" s="274">
        <v>42</v>
      </c>
      <c r="C29" s="274">
        <v>19</v>
      </c>
      <c r="D29" s="274">
        <v>14</v>
      </c>
      <c r="E29" s="274">
        <v>1</v>
      </c>
      <c r="F29" s="274">
        <v>1</v>
      </c>
      <c r="G29" s="274">
        <v>0</v>
      </c>
      <c r="H29" s="160"/>
    </row>
    <row r="30" spans="1:13" ht="15" customHeight="1" x14ac:dyDescent="0.35">
      <c r="A30" s="276" t="s">
        <v>317</v>
      </c>
      <c r="B30" s="274">
        <v>79</v>
      </c>
      <c r="C30" s="274">
        <v>211</v>
      </c>
      <c r="D30" s="274">
        <v>106</v>
      </c>
      <c r="E30" s="274">
        <v>203</v>
      </c>
      <c r="F30" s="291">
        <v>184</v>
      </c>
      <c r="G30" s="291">
        <v>136</v>
      </c>
      <c r="H30" s="275"/>
      <c r="I30" s="275"/>
      <c r="J30" s="275"/>
      <c r="K30" s="275"/>
      <c r="L30" s="275"/>
      <c r="M30" s="275"/>
    </row>
    <row r="31" spans="1:13" ht="15.75" customHeight="1" x14ac:dyDescent="0.35">
      <c r="B31" s="279"/>
      <c r="C31" s="279"/>
      <c r="D31" s="279"/>
      <c r="E31" s="279"/>
    </row>
    <row r="32" spans="1:13" s="253" customFormat="1" ht="15" customHeight="1" x14ac:dyDescent="0.35">
      <c r="A32" s="45" t="s">
        <v>31</v>
      </c>
      <c r="B32" s="271">
        <f t="shared" ref="B32:G32" si="2">SUM(B33:B41)</f>
        <v>73</v>
      </c>
      <c r="C32" s="271">
        <f t="shared" si="2"/>
        <v>90</v>
      </c>
      <c r="D32" s="271">
        <f t="shared" si="2"/>
        <v>56</v>
      </c>
      <c r="E32" s="271">
        <f t="shared" si="2"/>
        <v>66</v>
      </c>
      <c r="F32" s="271">
        <f t="shared" si="2"/>
        <v>105</v>
      </c>
      <c r="G32" s="271">
        <f t="shared" si="2"/>
        <v>75</v>
      </c>
    </row>
    <row r="33" spans="1:13" ht="15" customHeight="1" x14ac:dyDescent="0.35">
      <c r="A33" s="273">
        <v>0</v>
      </c>
      <c r="B33" s="274">
        <v>23</v>
      </c>
      <c r="C33" s="274">
        <v>24</v>
      </c>
      <c r="D33" s="274">
        <v>14</v>
      </c>
      <c r="E33" s="274">
        <v>15</v>
      </c>
      <c r="F33" s="274">
        <v>30</v>
      </c>
      <c r="G33" s="274">
        <v>23</v>
      </c>
      <c r="H33" s="275"/>
      <c r="I33" s="275"/>
      <c r="J33" s="275"/>
    </row>
    <row r="34" spans="1:13" ht="15" customHeight="1" x14ac:dyDescent="0.35">
      <c r="A34" s="273">
        <v>1</v>
      </c>
      <c r="B34" s="274">
        <v>15</v>
      </c>
      <c r="C34" s="274">
        <v>15</v>
      </c>
      <c r="D34" s="274">
        <v>14</v>
      </c>
      <c r="E34" s="274">
        <v>15</v>
      </c>
      <c r="F34" s="274">
        <v>21</v>
      </c>
      <c r="G34" s="274">
        <v>17</v>
      </c>
      <c r="H34" s="275"/>
      <c r="I34" s="275"/>
      <c r="J34" s="275"/>
    </row>
    <row r="35" spans="1:13" ht="15" customHeight="1" x14ac:dyDescent="0.35">
      <c r="A35" s="273">
        <v>2</v>
      </c>
      <c r="B35" s="274">
        <v>7</v>
      </c>
      <c r="C35" s="274">
        <v>18</v>
      </c>
      <c r="D35" s="274">
        <v>12</v>
      </c>
      <c r="E35" s="274">
        <v>19</v>
      </c>
      <c r="F35" s="274">
        <v>19</v>
      </c>
      <c r="G35" s="274">
        <v>12</v>
      </c>
      <c r="H35" s="275"/>
      <c r="I35" s="275"/>
      <c r="J35" s="275"/>
    </row>
    <row r="36" spans="1:13" ht="15" customHeight="1" x14ac:dyDescent="0.35">
      <c r="A36" s="276">
        <v>3</v>
      </c>
      <c r="B36" s="274">
        <v>5</v>
      </c>
      <c r="C36" s="274">
        <v>16</v>
      </c>
      <c r="D36" s="274">
        <v>7</v>
      </c>
      <c r="E36" s="274">
        <v>6</v>
      </c>
      <c r="F36" s="274">
        <v>11</v>
      </c>
      <c r="G36" s="274">
        <v>9</v>
      </c>
      <c r="H36" s="275"/>
      <c r="I36" s="275"/>
      <c r="J36" s="275"/>
    </row>
    <row r="37" spans="1:13" ht="15" customHeight="1" x14ac:dyDescent="0.35">
      <c r="A37" s="273">
        <v>4</v>
      </c>
      <c r="B37" s="274">
        <v>4</v>
      </c>
      <c r="C37" s="274">
        <v>11</v>
      </c>
      <c r="D37" s="274">
        <v>3</v>
      </c>
      <c r="E37" s="274">
        <v>5</v>
      </c>
      <c r="F37" s="274">
        <v>7</v>
      </c>
      <c r="G37" s="274">
        <v>8</v>
      </c>
      <c r="H37" s="275"/>
      <c r="I37" s="275"/>
      <c r="J37" s="275"/>
    </row>
    <row r="38" spans="1:13" ht="15" customHeight="1" x14ac:dyDescent="0.35">
      <c r="A38" s="273">
        <v>5</v>
      </c>
      <c r="B38" s="274">
        <v>4</v>
      </c>
      <c r="C38" s="274">
        <v>2</v>
      </c>
      <c r="D38" s="274">
        <v>5</v>
      </c>
      <c r="E38" s="274">
        <v>3</v>
      </c>
      <c r="F38" s="274">
        <v>8</v>
      </c>
      <c r="G38" s="274">
        <v>2</v>
      </c>
      <c r="H38" s="275"/>
      <c r="I38" s="275"/>
      <c r="J38" s="275"/>
    </row>
    <row r="39" spans="1:13" ht="15" customHeight="1" x14ac:dyDescent="0.35">
      <c r="A39" s="273">
        <v>6</v>
      </c>
      <c r="B39" s="274">
        <v>2</v>
      </c>
      <c r="C39" s="274">
        <v>2</v>
      </c>
      <c r="D39" s="274">
        <v>1</v>
      </c>
      <c r="E39" s="274">
        <v>1</v>
      </c>
      <c r="F39" s="274">
        <v>5</v>
      </c>
      <c r="G39" s="274">
        <v>1</v>
      </c>
      <c r="H39" s="275"/>
      <c r="I39" s="275"/>
      <c r="J39" s="275"/>
    </row>
    <row r="40" spans="1:13" s="253" customFormat="1" ht="15" customHeight="1" x14ac:dyDescent="0.35">
      <c r="A40" s="276" t="s">
        <v>316</v>
      </c>
      <c r="B40" s="274">
        <v>2</v>
      </c>
      <c r="C40" s="274">
        <v>1</v>
      </c>
      <c r="D40" s="274">
        <v>0</v>
      </c>
      <c r="E40" s="274">
        <v>2</v>
      </c>
      <c r="F40" s="274">
        <v>4</v>
      </c>
      <c r="G40" s="274">
        <v>3</v>
      </c>
      <c r="H40" s="160"/>
      <c r="I40" s="160"/>
      <c r="J40" s="160"/>
      <c r="K40" s="160"/>
      <c r="L40" s="160"/>
      <c r="M40" s="160"/>
    </row>
    <row r="41" spans="1:13" s="253" customFormat="1" ht="15" customHeight="1" x14ac:dyDescent="0.35">
      <c r="A41" s="276" t="s">
        <v>285</v>
      </c>
      <c r="B41" s="274">
        <v>11</v>
      </c>
      <c r="C41" s="274">
        <v>1</v>
      </c>
      <c r="D41" s="274">
        <v>0</v>
      </c>
      <c r="E41" s="274">
        <v>0</v>
      </c>
      <c r="F41" s="274">
        <v>0</v>
      </c>
      <c r="G41" s="274">
        <v>0</v>
      </c>
      <c r="H41" s="160"/>
    </row>
    <row r="42" spans="1:13" ht="15" customHeight="1" x14ac:dyDescent="0.35">
      <c r="A42" s="276" t="s">
        <v>317</v>
      </c>
      <c r="B42" s="274">
        <v>106</v>
      </c>
      <c r="C42" s="274">
        <v>173</v>
      </c>
      <c r="D42" s="274">
        <v>102</v>
      </c>
      <c r="E42" s="274">
        <v>126</v>
      </c>
      <c r="F42" s="291">
        <v>218</v>
      </c>
      <c r="G42" s="291">
        <v>137</v>
      </c>
      <c r="H42" s="275"/>
      <c r="I42" s="275"/>
      <c r="J42" s="275"/>
      <c r="K42" s="275"/>
      <c r="L42" s="275"/>
      <c r="M42" s="275"/>
    </row>
    <row r="43" spans="1:13" ht="15.75" customHeight="1" x14ac:dyDescent="0.35">
      <c r="A43" s="280"/>
      <c r="B43" s="281"/>
      <c r="C43" s="281"/>
      <c r="D43" s="281"/>
      <c r="E43" s="281"/>
    </row>
    <row r="44" spans="1:13" s="253" customFormat="1" ht="15" customHeight="1" x14ac:dyDescent="0.35">
      <c r="A44" s="45" t="s">
        <v>32</v>
      </c>
      <c r="B44" s="271">
        <f t="shared" ref="B44:G44" si="3">SUM(B45:B53)</f>
        <v>8</v>
      </c>
      <c r="C44" s="271">
        <f t="shared" si="3"/>
        <v>7</v>
      </c>
      <c r="D44" s="271">
        <f t="shared" si="3"/>
        <v>7</v>
      </c>
      <c r="E44" s="271">
        <f t="shared" si="3"/>
        <v>16</v>
      </c>
      <c r="F44" s="271">
        <f t="shared" si="3"/>
        <v>21</v>
      </c>
      <c r="G44" s="271">
        <f t="shared" si="3"/>
        <v>19</v>
      </c>
      <c r="H44" s="282"/>
    </row>
    <row r="45" spans="1:13" ht="15" customHeight="1" x14ac:dyDescent="0.35">
      <c r="A45" s="273">
        <v>0</v>
      </c>
      <c r="B45" s="274">
        <v>4</v>
      </c>
      <c r="C45" s="274">
        <v>1</v>
      </c>
      <c r="D45" s="274">
        <v>1</v>
      </c>
      <c r="E45" s="274">
        <v>6</v>
      </c>
      <c r="F45" s="274">
        <v>8</v>
      </c>
      <c r="G45" s="274">
        <v>7</v>
      </c>
      <c r="H45" s="275"/>
      <c r="I45" s="275"/>
      <c r="J45" s="275"/>
    </row>
    <row r="46" spans="1:13" ht="15" customHeight="1" x14ac:dyDescent="0.35">
      <c r="A46" s="273">
        <v>1</v>
      </c>
      <c r="B46" s="274">
        <v>0</v>
      </c>
      <c r="C46" s="274">
        <v>1</v>
      </c>
      <c r="D46" s="274">
        <v>1</v>
      </c>
      <c r="E46" s="274">
        <v>2</v>
      </c>
      <c r="F46" s="274">
        <v>7</v>
      </c>
      <c r="G46" s="274">
        <v>4</v>
      </c>
      <c r="H46" s="275"/>
      <c r="I46" s="275"/>
      <c r="J46" s="275"/>
    </row>
    <row r="47" spans="1:13" ht="15" customHeight="1" x14ac:dyDescent="0.35">
      <c r="A47" s="273">
        <v>2</v>
      </c>
      <c r="B47" s="274">
        <v>3</v>
      </c>
      <c r="C47" s="274">
        <v>1</v>
      </c>
      <c r="D47" s="274">
        <v>0</v>
      </c>
      <c r="E47" s="274">
        <v>0</v>
      </c>
      <c r="F47" s="274">
        <v>3</v>
      </c>
      <c r="G47" s="274">
        <v>3</v>
      </c>
      <c r="H47" s="275"/>
      <c r="I47" s="275"/>
      <c r="J47" s="275"/>
    </row>
    <row r="48" spans="1:13" ht="15" customHeight="1" x14ac:dyDescent="0.35">
      <c r="A48" s="276">
        <v>3</v>
      </c>
      <c r="B48" s="274">
        <v>1</v>
      </c>
      <c r="C48" s="274">
        <v>3</v>
      </c>
      <c r="D48" s="274">
        <v>2</v>
      </c>
      <c r="E48" s="274">
        <v>3</v>
      </c>
      <c r="F48" s="274">
        <v>0</v>
      </c>
      <c r="G48" s="274">
        <v>3</v>
      </c>
      <c r="H48" s="275"/>
      <c r="I48" s="275"/>
      <c r="J48" s="275"/>
    </row>
    <row r="49" spans="1:13" ht="15" customHeight="1" x14ac:dyDescent="0.35">
      <c r="A49" s="273">
        <v>4</v>
      </c>
      <c r="B49" s="274">
        <v>0</v>
      </c>
      <c r="C49" s="274">
        <v>1</v>
      </c>
      <c r="D49" s="274">
        <v>1</v>
      </c>
      <c r="E49" s="274">
        <v>3</v>
      </c>
      <c r="F49" s="274">
        <v>1</v>
      </c>
      <c r="G49" s="274">
        <v>1</v>
      </c>
      <c r="H49" s="275"/>
      <c r="I49" s="275"/>
      <c r="J49" s="275"/>
    </row>
    <row r="50" spans="1:13" ht="15" customHeight="1" x14ac:dyDescent="0.35">
      <c r="A50" s="273">
        <v>5</v>
      </c>
      <c r="B50" s="274">
        <v>0</v>
      </c>
      <c r="C50" s="274">
        <v>0</v>
      </c>
      <c r="D50" s="274">
        <v>2</v>
      </c>
      <c r="E50" s="274">
        <v>0</v>
      </c>
      <c r="F50" s="274">
        <v>0</v>
      </c>
      <c r="G50" s="274">
        <v>0</v>
      </c>
      <c r="H50" s="275"/>
      <c r="I50" s="275"/>
      <c r="J50" s="275"/>
    </row>
    <row r="51" spans="1:13" ht="15" customHeight="1" x14ac:dyDescent="0.35">
      <c r="A51" s="273">
        <v>6</v>
      </c>
      <c r="B51" s="274">
        <v>0</v>
      </c>
      <c r="C51" s="274">
        <v>0</v>
      </c>
      <c r="D51" s="274">
        <v>0</v>
      </c>
      <c r="E51" s="274">
        <v>0</v>
      </c>
      <c r="F51" s="274">
        <v>0</v>
      </c>
      <c r="G51" s="274">
        <v>0</v>
      </c>
      <c r="H51" s="275"/>
      <c r="I51" s="275"/>
      <c r="J51" s="275"/>
    </row>
    <row r="52" spans="1:13" s="253" customFormat="1" ht="15" customHeight="1" x14ac:dyDescent="0.35">
      <c r="A52" s="276" t="s">
        <v>316</v>
      </c>
      <c r="B52" s="274">
        <v>0</v>
      </c>
      <c r="C52" s="274">
        <v>0</v>
      </c>
      <c r="D52" s="274">
        <v>0</v>
      </c>
      <c r="E52" s="274">
        <v>1</v>
      </c>
      <c r="F52" s="274">
        <v>1</v>
      </c>
      <c r="G52" s="274">
        <v>0</v>
      </c>
      <c r="H52" s="160"/>
      <c r="I52" s="160"/>
      <c r="J52" s="160"/>
      <c r="K52" s="160"/>
      <c r="L52" s="160"/>
      <c r="M52" s="160"/>
    </row>
    <row r="53" spans="1:13" s="253" customFormat="1" ht="15" customHeight="1" x14ac:dyDescent="0.35">
      <c r="A53" s="276" t="s">
        <v>285</v>
      </c>
      <c r="B53" s="274">
        <v>0</v>
      </c>
      <c r="C53" s="274">
        <v>0</v>
      </c>
      <c r="D53" s="274">
        <v>0</v>
      </c>
      <c r="E53" s="274">
        <v>1</v>
      </c>
      <c r="F53" s="274">
        <v>1</v>
      </c>
      <c r="G53" s="274">
        <v>1</v>
      </c>
      <c r="H53" s="160"/>
    </row>
    <row r="54" spans="1:13" ht="15" customHeight="1" x14ac:dyDescent="0.35">
      <c r="A54" s="276" t="s">
        <v>317</v>
      </c>
      <c r="B54" s="274">
        <v>9</v>
      </c>
      <c r="C54" s="274">
        <v>16</v>
      </c>
      <c r="D54" s="274">
        <v>21</v>
      </c>
      <c r="E54" s="274">
        <v>0</v>
      </c>
      <c r="F54" s="291">
        <v>25</v>
      </c>
      <c r="G54" s="291">
        <v>24</v>
      </c>
      <c r="H54" s="275"/>
      <c r="I54" s="275"/>
      <c r="J54" s="275"/>
      <c r="K54" s="275"/>
      <c r="L54" s="275"/>
      <c r="M54" s="275"/>
    </row>
    <row r="55" spans="1:13" ht="15.75" customHeight="1" x14ac:dyDescent="0.35">
      <c r="A55" s="228"/>
      <c r="B55" s="283"/>
      <c r="C55" s="283"/>
      <c r="D55" s="283"/>
      <c r="E55" s="283"/>
      <c r="I55" s="275"/>
    </row>
    <row r="56" spans="1:13" s="253" customFormat="1" ht="15" customHeight="1" x14ac:dyDescent="0.35">
      <c r="A56" s="45" t="s">
        <v>322</v>
      </c>
      <c r="B56" s="271">
        <f t="shared" ref="B56:G56" si="4">SUM(B57:B65)</f>
        <v>2</v>
      </c>
      <c r="C56" s="271">
        <f t="shared" si="4"/>
        <v>1</v>
      </c>
      <c r="D56" s="271">
        <f t="shared" si="4"/>
        <v>1</v>
      </c>
      <c r="E56" s="271">
        <f t="shared" si="4"/>
        <v>2</v>
      </c>
      <c r="F56" s="420">
        <f t="shared" si="4"/>
        <v>0</v>
      </c>
      <c r="G56" s="271">
        <f t="shared" si="4"/>
        <v>2</v>
      </c>
    </row>
    <row r="57" spans="1:13" ht="15" customHeight="1" x14ac:dyDescent="0.35">
      <c r="A57" s="273">
        <v>0</v>
      </c>
      <c r="B57" s="274">
        <v>0</v>
      </c>
      <c r="C57" s="274">
        <v>0</v>
      </c>
      <c r="D57" s="274">
        <v>0</v>
      </c>
      <c r="E57" s="274">
        <v>0</v>
      </c>
      <c r="F57" s="274">
        <v>0</v>
      </c>
      <c r="G57" s="274">
        <v>0</v>
      </c>
      <c r="H57" s="275"/>
      <c r="I57" s="275"/>
      <c r="J57" s="275"/>
    </row>
    <row r="58" spans="1:13" ht="15" customHeight="1" x14ac:dyDescent="0.35">
      <c r="A58" s="273">
        <v>1</v>
      </c>
      <c r="B58" s="274">
        <v>0</v>
      </c>
      <c r="C58" s="274">
        <v>0</v>
      </c>
      <c r="D58" s="274">
        <v>0</v>
      </c>
      <c r="E58" s="274">
        <v>0</v>
      </c>
      <c r="F58" s="274">
        <v>0</v>
      </c>
      <c r="G58" s="274">
        <v>0</v>
      </c>
      <c r="H58" s="275"/>
      <c r="I58" s="275"/>
      <c r="J58" s="275"/>
    </row>
    <row r="59" spans="1:13" ht="15" customHeight="1" x14ac:dyDescent="0.35">
      <c r="A59" s="273">
        <v>2</v>
      </c>
      <c r="B59" s="274">
        <v>0</v>
      </c>
      <c r="C59" s="274">
        <v>0</v>
      </c>
      <c r="D59" s="274">
        <v>1</v>
      </c>
      <c r="E59" s="274">
        <v>0</v>
      </c>
      <c r="F59" s="274">
        <v>0</v>
      </c>
      <c r="G59" s="274">
        <v>0</v>
      </c>
      <c r="H59" s="275"/>
      <c r="I59" s="275"/>
      <c r="J59" s="275"/>
    </row>
    <row r="60" spans="1:13" ht="15" customHeight="1" x14ac:dyDescent="0.35">
      <c r="A60" s="276">
        <v>3</v>
      </c>
      <c r="B60" s="274">
        <v>0</v>
      </c>
      <c r="C60" s="274">
        <v>0</v>
      </c>
      <c r="D60" s="274">
        <v>0</v>
      </c>
      <c r="E60" s="274">
        <v>1</v>
      </c>
      <c r="F60" s="274">
        <v>0</v>
      </c>
      <c r="G60" s="274">
        <v>0</v>
      </c>
      <c r="H60" s="275"/>
      <c r="I60" s="275"/>
      <c r="J60" s="275"/>
    </row>
    <row r="61" spans="1:13" ht="15" customHeight="1" x14ac:dyDescent="0.35">
      <c r="A61" s="273">
        <v>4</v>
      </c>
      <c r="B61" s="274">
        <v>0</v>
      </c>
      <c r="C61" s="274">
        <v>0</v>
      </c>
      <c r="D61" s="274">
        <v>0</v>
      </c>
      <c r="E61" s="274">
        <v>0</v>
      </c>
      <c r="F61" s="274">
        <v>0</v>
      </c>
      <c r="G61" s="274">
        <v>0</v>
      </c>
      <c r="H61" s="275"/>
      <c r="I61" s="275"/>
      <c r="J61" s="275"/>
    </row>
    <row r="62" spans="1:13" ht="15" customHeight="1" x14ac:dyDescent="0.35">
      <c r="A62" s="273">
        <v>5</v>
      </c>
      <c r="B62" s="274">
        <v>0</v>
      </c>
      <c r="C62" s="274">
        <v>0</v>
      </c>
      <c r="D62" s="274">
        <v>0</v>
      </c>
      <c r="E62" s="274">
        <v>0</v>
      </c>
      <c r="F62" s="274">
        <v>0</v>
      </c>
      <c r="G62" s="274">
        <v>0</v>
      </c>
      <c r="H62" s="275"/>
      <c r="I62" s="275"/>
      <c r="J62" s="275"/>
    </row>
    <row r="63" spans="1:13" ht="15" customHeight="1" x14ac:dyDescent="0.35">
      <c r="A63" s="273">
        <v>6</v>
      </c>
      <c r="B63" s="274">
        <v>0</v>
      </c>
      <c r="C63" s="274">
        <v>0</v>
      </c>
      <c r="D63" s="274">
        <v>0</v>
      </c>
      <c r="E63" s="274">
        <v>0</v>
      </c>
      <c r="F63" s="274">
        <v>0</v>
      </c>
      <c r="G63" s="274">
        <v>0</v>
      </c>
      <c r="H63" s="275"/>
      <c r="I63" s="275"/>
      <c r="J63" s="275"/>
    </row>
    <row r="64" spans="1:13" s="253" customFormat="1" ht="15" customHeight="1" x14ac:dyDescent="0.35">
      <c r="A64" s="276" t="s">
        <v>316</v>
      </c>
      <c r="B64" s="274">
        <v>0</v>
      </c>
      <c r="C64" s="274">
        <v>0</v>
      </c>
      <c r="D64" s="274">
        <v>0</v>
      </c>
      <c r="E64" s="274">
        <v>0</v>
      </c>
      <c r="F64" s="274">
        <v>0</v>
      </c>
      <c r="G64" s="274">
        <v>0</v>
      </c>
      <c r="H64" s="160"/>
      <c r="I64" s="160"/>
      <c r="J64" s="160"/>
      <c r="K64" s="160"/>
      <c r="L64" s="160"/>
      <c r="M64" s="160"/>
    </row>
    <row r="65" spans="1:13" s="253" customFormat="1" ht="15" customHeight="1" x14ac:dyDescent="0.35">
      <c r="A65" s="276" t="s">
        <v>285</v>
      </c>
      <c r="B65" s="274">
        <v>2</v>
      </c>
      <c r="C65" s="274">
        <v>1</v>
      </c>
      <c r="D65" s="274">
        <v>0</v>
      </c>
      <c r="E65" s="274">
        <v>1</v>
      </c>
      <c r="F65" s="274">
        <v>0</v>
      </c>
      <c r="G65" s="274">
        <v>2</v>
      </c>
      <c r="H65" s="160"/>
    </row>
    <row r="66" spans="1:13" ht="15" customHeight="1" x14ac:dyDescent="0.35">
      <c r="A66" s="276" t="s">
        <v>317</v>
      </c>
      <c r="B66" s="274">
        <v>0</v>
      </c>
      <c r="C66" s="274">
        <v>1</v>
      </c>
      <c r="D66" s="274">
        <v>2</v>
      </c>
      <c r="E66" s="274">
        <v>0</v>
      </c>
      <c r="F66" s="291">
        <v>2</v>
      </c>
      <c r="G66" s="291">
        <v>2</v>
      </c>
      <c r="H66" s="275"/>
      <c r="I66" s="275"/>
      <c r="J66" s="275"/>
      <c r="K66" s="275"/>
      <c r="L66" s="275"/>
      <c r="M66" s="275"/>
    </row>
    <row r="67" spans="1:13" s="253" customFormat="1" ht="3.9" customHeight="1" x14ac:dyDescent="0.35">
      <c r="A67" s="284"/>
      <c r="B67" s="285"/>
      <c r="C67" s="285"/>
      <c r="D67" s="285"/>
      <c r="E67" s="286"/>
      <c r="F67" s="286"/>
      <c r="G67" s="286"/>
    </row>
    <row r="68" spans="1:13" ht="12.6" customHeight="1" x14ac:dyDescent="0.35">
      <c r="A68" s="287"/>
      <c r="B68" s="288"/>
      <c r="C68" s="288"/>
      <c r="D68" s="288"/>
      <c r="E68" s="288"/>
      <c r="F68" s="289"/>
      <c r="G68" s="289"/>
    </row>
    <row r="69" spans="1:13" ht="14.1" customHeight="1" x14ac:dyDescent="0.35">
      <c r="A69" s="287"/>
      <c r="B69" s="160"/>
      <c r="C69" s="160"/>
      <c r="D69" s="160"/>
      <c r="E69" s="160"/>
      <c r="F69" s="292"/>
      <c r="G69" s="292" t="s">
        <v>323</v>
      </c>
    </row>
    <row r="70" spans="1:13" ht="14.1" customHeight="1" x14ac:dyDescent="0.35">
      <c r="A70" s="287"/>
      <c r="B70" s="126"/>
      <c r="C70" s="126"/>
      <c r="D70" s="126"/>
      <c r="E70" s="126"/>
      <c r="F70" s="12"/>
      <c r="G70" s="12" t="s">
        <v>324</v>
      </c>
    </row>
    <row r="71" spans="1:13" s="240" customFormat="1" x14ac:dyDescent="0.35">
      <c r="A71" s="167"/>
      <c r="B71" s="278"/>
      <c r="C71" s="278"/>
      <c r="D71" s="278"/>
      <c r="E71" s="278"/>
      <c r="F71" s="278"/>
      <c r="G71" s="278"/>
    </row>
    <row r="72" spans="1:13" x14ac:dyDescent="0.35">
      <c r="B72" s="278"/>
      <c r="C72" s="278"/>
      <c r="D72" s="278"/>
      <c r="E72" s="278"/>
      <c r="F72" s="278"/>
      <c r="G72" s="278"/>
      <c r="H72" s="293"/>
      <c r="I72" s="293"/>
      <c r="J72" s="293"/>
      <c r="K72" s="293"/>
      <c r="L72" s="294"/>
      <c r="M72" s="293"/>
    </row>
    <row r="73" spans="1:13" x14ac:dyDescent="0.35">
      <c r="B73" s="278"/>
      <c r="C73" s="278"/>
      <c r="D73" s="278"/>
      <c r="E73" s="278"/>
      <c r="F73" s="278"/>
      <c r="G73" s="278"/>
      <c r="H73" s="64"/>
      <c r="I73" s="64"/>
      <c r="J73" s="64"/>
      <c r="K73" s="64"/>
      <c r="L73" s="295"/>
      <c r="M73" s="64"/>
    </row>
    <row r="74" spans="1:13" x14ac:dyDescent="0.35">
      <c r="H74" s="275"/>
      <c r="I74" s="275"/>
      <c r="J74" s="275"/>
      <c r="K74" s="275"/>
      <c r="L74" s="296"/>
      <c r="M74" s="275"/>
    </row>
    <row r="75" spans="1:13" x14ac:dyDescent="0.35">
      <c r="F75" s="278"/>
      <c r="G75" s="278"/>
      <c r="L75" s="297"/>
    </row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69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7" tint="0.79998168889431442"/>
  </sheetPr>
  <dimension ref="A1:M29"/>
  <sheetViews>
    <sheetView view="pageBreakPreview" zoomScale="90" zoomScaleSheetLayoutView="90" workbookViewId="0"/>
  </sheetViews>
  <sheetFormatPr defaultColWidth="9.109375" defaultRowHeight="17.399999999999999" x14ac:dyDescent="0.35"/>
  <cols>
    <col min="1" max="1" width="59.33203125" style="160" customWidth="1"/>
    <col min="2" max="7" width="10.88671875" style="240" customWidth="1"/>
    <col min="8" max="256" width="9.109375" style="160"/>
    <col min="257" max="257" width="59.33203125" style="160" customWidth="1"/>
    <col min="258" max="263" width="10.88671875" style="160" customWidth="1"/>
    <col min="264" max="512" width="9.109375" style="160"/>
    <col min="513" max="513" width="59.33203125" style="160" customWidth="1"/>
    <col min="514" max="519" width="10.88671875" style="160" customWidth="1"/>
    <col min="520" max="768" width="9.109375" style="160"/>
    <col min="769" max="769" width="59.33203125" style="160" customWidth="1"/>
    <col min="770" max="775" width="10.88671875" style="160" customWidth="1"/>
    <col min="776" max="1024" width="9.109375" style="160"/>
    <col min="1025" max="1025" width="59.33203125" style="160" customWidth="1"/>
    <col min="1026" max="1031" width="10.88671875" style="160" customWidth="1"/>
    <col min="1032" max="1280" width="9.109375" style="160"/>
    <col min="1281" max="1281" width="59.33203125" style="160" customWidth="1"/>
    <col min="1282" max="1287" width="10.88671875" style="160" customWidth="1"/>
    <col min="1288" max="1536" width="9.109375" style="160"/>
    <col min="1537" max="1537" width="59.33203125" style="160" customWidth="1"/>
    <col min="1538" max="1543" width="10.88671875" style="160" customWidth="1"/>
    <col min="1544" max="1792" width="9.109375" style="160"/>
    <col min="1793" max="1793" width="59.33203125" style="160" customWidth="1"/>
    <col min="1794" max="1799" width="10.88671875" style="160" customWidth="1"/>
    <col min="1800" max="2048" width="9.109375" style="160"/>
    <col min="2049" max="2049" width="59.33203125" style="160" customWidth="1"/>
    <col min="2050" max="2055" width="10.88671875" style="160" customWidth="1"/>
    <col min="2056" max="2304" width="9.109375" style="160"/>
    <col min="2305" max="2305" width="59.33203125" style="160" customWidth="1"/>
    <col min="2306" max="2311" width="10.88671875" style="160" customWidth="1"/>
    <col min="2312" max="2560" width="9.109375" style="160"/>
    <col min="2561" max="2561" width="59.33203125" style="160" customWidth="1"/>
    <col min="2562" max="2567" width="10.88671875" style="160" customWidth="1"/>
    <col min="2568" max="2816" width="9.109375" style="160"/>
    <col min="2817" max="2817" width="59.33203125" style="160" customWidth="1"/>
    <col min="2818" max="2823" width="10.88671875" style="160" customWidth="1"/>
    <col min="2824" max="3072" width="9.109375" style="160"/>
    <col min="3073" max="3073" width="59.33203125" style="160" customWidth="1"/>
    <col min="3074" max="3079" width="10.88671875" style="160" customWidth="1"/>
    <col min="3080" max="3328" width="9.109375" style="160"/>
    <col min="3329" max="3329" width="59.33203125" style="160" customWidth="1"/>
    <col min="3330" max="3335" width="10.88671875" style="160" customWidth="1"/>
    <col min="3336" max="3584" width="9.109375" style="160"/>
    <col min="3585" max="3585" width="59.33203125" style="160" customWidth="1"/>
    <col min="3586" max="3591" width="10.88671875" style="160" customWidth="1"/>
    <col min="3592" max="3840" width="9.109375" style="160"/>
    <col min="3841" max="3841" width="59.33203125" style="160" customWidth="1"/>
    <col min="3842" max="3847" width="10.88671875" style="160" customWidth="1"/>
    <col min="3848" max="4096" width="9.109375" style="160"/>
    <col min="4097" max="4097" width="59.33203125" style="160" customWidth="1"/>
    <col min="4098" max="4103" width="10.88671875" style="160" customWidth="1"/>
    <col min="4104" max="4352" width="9.109375" style="160"/>
    <col min="4353" max="4353" width="59.33203125" style="160" customWidth="1"/>
    <col min="4354" max="4359" width="10.88671875" style="160" customWidth="1"/>
    <col min="4360" max="4608" width="9.109375" style="160"/>
    <col min="4609" max="4609" width="59.33203125" style="160" customWidth="1"/>
    <col min="4610" max="4615" width="10.88671875" style="160" customWidth="1"/>
    <col min="4616" max="4864" width="9.109375" style="160"/>
    <col min="4865" max="4865" width="59.33203125" style="160" customWidth="1"/>
    <col min="4866" max="4871" width="10.88671875" style="160" customWidth="1"/>
    <col min="4872" max="5120" width="9.109375" style="160"/>
    <col min="5121" max="5121" width="59.33203125" style="160" customWidth="1"/>
    <col min="5122" max="5127" width="10.88671875" style="160" customWidth="1"/>
    <col min="5128" max="5376" width="9.109375" style="160"/>
    <col min="5377" max="5377" width="59.33203125" style="160" customWidth="1"/>
    <col min="5378" max="5383" width="10.88671875" style="160" customWidth="1"/>
    <col min="5384" max="5632" width="9.109375" style="160"/>
    <col min="5633" max="5633" width="59.33203125" style="160" customWidth="1"/>
    <col min="5634" max="5639" width="10.88671875" style="160" customWidth="1"/>
    <col min="5640" max="5888" width="9.109375" style="160"/>
    <col min="5889" max="5889" width="59.33203125" style="160" customWidth="1"/>
    <col min="5890" max="5895" width="10.88671875" style="160" customWidth="1"/>
    <col min="5896" max="6144" width="9.109375" style="160"/>
    <col min="6145" max="6145" width="59.33203125" style="160" customWidth="1"/>
    <col min="6146" max="6151" width="10.88671875" style="160" customWidth="1"/>
    <col min="6152" max="6400" width="9.109375" style="160"/>
    <col min="6401" max="6401" width="59.33203125" style="160" customWidth="1"/>
    <col min="6402" max="6407" width="10.88671875" style="160" customWidth="1"/>
    <col min="6408" max="6656" width="9.109375" style="160"/>
    <col min="6657" max="6657" width="59.33203125" style="160" customWidth="1"/>
    <col min="6658" max="6663" width="10.88671875" style="160" customWidth="1"/>
    <col min="6664" max="6912" width="9.109375" style="160"/>
    <col min="6913" max="6913" width="59.33203125" style="160" customWidth="1"/>
    <col min="6914" max="6919" width="10.88671875" style="160" customWidth="1"/>
    <col min="6920" max="7168" width="9.109375" style="160"/>
    <col min="7169" max="7169" width="59.33203125" style="160" customWidth="1"/>
    <col min="7170" max="7175" width="10.88671875" style="160" customWidth="1"/>
    <col min="7176" max="7424" width="9.109375" style="160"/>
    <col min="7425" max="7425" width="59.33203125" style="160" customWidth="1"/>
    <col min="7426" max="7431" width="10.88671875" style="160" customWidth="1"/>
    <col min="7432" max="7680" width="9.109375" style="160"/>
    <col min="7681" max="7681" width="59.33203125" style="160" customWidth="1"/>
    <col min="7682" max="7687" width="10.88671875" style="160" customWidth="1"/>
    <col min="7688" max="7936" width="9.109375" style="160"/>
    <col min="7937" max="7937" width="59.33203125" style="160" customWidth="1"/>
    <col min="7938" max="7943" width="10.88671875" style="160" customWidth="1"/>
    <col min="7944" max="8192" width="9.109375" style="160"/>
    <col min="8193" max="8193" width="59.33203125" style="160" customWidth="1"/>
    <col min="8194" max="8199" width="10.88671875" style="160" customWidth="1"/>
    <col min="8200" max="8448" width="9.109375" style="160"/>
    <col min="8449" max="8449" width="59.33203125" style="160" customWidth="1"/>
    <col min="8450" max="8455" width="10.88671875" style="160" customWidth="1"/>
    <col min="8456" max="8704" width="9.109375" style="160"/>
    <col min="8705" max="8705" width="59.33203125" style="160" customWidth="1"/>
    <col min="8706" max="8711" width="10.88671875" style="160" customWidth="1"/>
    <col min="8712" max="8960" width="9.109375" style="160"/>
    <col min="8961" max="8961" width="59.33203125" style="160" customWidth="1"/>
    <col min="8962" max="8967" width="10.88671875" style="160" customWidth="1"/>
    <col min="8968" max="9216" width="9.109375" style="160"/>
    <col min="9217" max="9217" width="59.33203125" style="160" customWidth="1"/>
    <col min="9218" max="9223" width="10.88671875" style="160" customWidth="1"/>
    <col min="9224" max="9472" width="9.109375" style="160"/>
    <col min="9473" max="9473" width="59.33203125" style="160" customWidth="1"/>
    <col min="9474" max="9479" width="10.88671875" style="160" customWidth="1"/>
    <col min="9480" max="9728" width="9.109375" style="160"/>
    <col min="9729" max="9729" width="59.33203125" style="160" customWidth="1"/>
    <col min="9730" max="9735" width="10.88671875" style="160" customWidth="1"/>
    <col min="9736" max="9984" width="9.109375" style="160"/>
    <col min="9985" max="9985" width="59.33203125" style="160" customWidth="1"/>
    <col min="9986" max="9991" width="10.88671875" style="160" customWidth="1"/>
    <col min="9992" max="10240" width="9.109375" style="160"/>
    <col min="10241" max="10241" width="59.33203125" style="160" customWidth="1"/>
    <col min="10242" max="10247" width="10.88671875" style="160" customWidth="1"/>
    <col min="10248" max="10496" width="9.109375" style="160"/>
    <col min="10497" max="10497" width="59.33203125" style="160" customWidth="1"/>
    <col min="10498" max="10503" width="10.88671875" style="160" customWidth="1"/>
    <col min="10504" max="10752" width="9.109375" style="160"/>
    <col min="10753" max="10753" width="59.33203125" style="160" customWidth="1"/>
    <col min="10754" max="10759" width="10.88671875" style="160" customWidth="1"/>
    <col min="10760" max="11008" width="9.109375" style="160"/>
    <col min="11009" max="11009" width="59.33203125" style="160" customWidth="1"/>
    <col min="11010" max="11015" width="10.88671875" style="160" customWidth="1"/>
    <col min="11016" max="11264" width="9.109375" style="160"/>
    <col min="11265" max="11265" width="59.33203125" style="160" customWidth="1"/>
    <col min="11266" max="11271" width="10.88671875" style="160" customWidth="1"/>
    <col min="11272" max="11520" width="9.109375" style="160"/>
    <col min="11521" max="11521" width="59.33203125" style="160" customWidth="1"/>
    <col min="11522" max="11527" width="10.88671875" style="160" customWidth="1"/>
    <col min="11528" max="11776" width="9.109375" style="160"/>
    <col min="11777" max="11777" width="59.33203125" style="160" customWidth="1"/>
    <col min="11778" max="11783" width="10.88671875" style="160" customWidth="1"/>
    <col min="11784" max="12032" width="9.109375" style="160"/>
    <col min="12033" max="12033" width="59.33203125" style="160" customWidth="1"/>
    <col min="12034" max="12039" width="10.88671875" style="160" customWidth="1"/>
    <col min="12040" max="12288" width="9.109375" style="160"/>
    <col min="12289" max="12289" width="59.33203125" style="160" customWidth="1"/>
    <col min="12290" max="12295" width="10.88671875" style="160" customWidth="1"/>
    <col min="12296" max="12544" width="9.109375" style="160"/>
    <col min="12545" max="12545" width="59.33203125" style="160" customWidth="1"/>
    <col min="12546" max="12551" width="10.88671875" style="160" customWidth="1"/>
    <col min="12552" max="12800" width="9.109375" style="160"/>
    <col min="12801" max="12801" width="59.33203125" style="160" customWidth="1"/>
    <col min="12802" max="12807" width="10.88671875" style="160" customWidth="1"/>
    <col min="12808" max="13056" width="9.109375" style="160"/>
    <col min="13057" max="13057" width="59.33203125" style="160" customWidth="1"/>
    <col min="13058" max="13063" width="10.88671875" style="160" customWidth="1"/>
    <col min="13064" max="13312" width="9.109375" style="160"/>
    <col min="13313" max="13313" width="59.33203125" style="160" customWidth="1"/>
    <col min="13314" max="13319" width="10.88671875" style="160" customWidth="1"/>
    <col min="13320" max="13568" width="9.109375" style="160"/>
    <col min="13569" max="13569" width="59.33203125" style="160" customWidth="1"/>
    <col min="13570" max="13575" width="10.88671875" style="160" customWidth="1"/>
    <col min="13576" max="13824" width="9.109375" style="160"/>
    <col min="13825" max="13825" width="59.33203125" style="160" customWidth="1"/>
    <col min="13826" max="13831" width="10.88671875" style="160" customWidth="1"/>
    <col min="13832" max="14080" width="9.109375" style="160"/>
    <col min="14081" max="14081" width="59.33203125" style="160" customWidth="1"/>
    <col min="14082" max="14087" width="10.88671875" style="160" customWidth="1"/>
    <col min="14088" max="14336" width="9.109375" style="160"/>
    <col min="14337" max="14337" width="59.33203125" style="160" customWidth="1"/>
    <col min="14338" max="14343" width="10.88671875" style="160" customWidth="1"/>
    <col min="14344" max="14592" width="9.109375" style="160"/>
    <col min="14593" max="14593" width="59.33203125" style="160" customWidth="1"/>
    <col min="14594" max="14599" width="10.88671875" style="160" customWidth="1"/>
    <col min="14600" max="14848" width="9.109375" style="160"/>
    <col min="14849" max="14849" width="59.33203125" style="160" customWidth="1"/>
    <col min="14850" max="14855" width="10.88671875" style="160" customWidth="1"/>
    <col min="14856" max="15104" width="9.109375" style="160"/>
    <col min="15105" max="15105" width="59.33203125" style="160" customWidth="1"/>
    <col min="15106" max="15111" width="10.88671875" style="160" customWidth="1"/>
    <col min="15112" max="15360" width="9.109375" style="160"/>
    <col min="15361" max="15361" width="59.33203125" style="160" customWidth="1"/>
    <col min="15362" max="15367" width="10.88671875" style="160" customWidth="1"/>
    <col min="15368" max="15616" width="9.109375" style="160"/>
    <col min="15617" max="15617" width="59.33203125" style="160" customWidth="1"/>
    <col min="15618" max="15623" width="10.88671875" style="160" customWidth="1"/>
    <col min="15624" max="15872" width="9.109375" style="160"/>
    <col min="15873" max="15873" width="59.33203125" style="160" customWidth="1"/>
    <col min="15874" max="15879" width="10.88671875" style="160" customWidth="1"/>
    <col min="15880" max="16128" width="9.109375" style="160"/>
    <col min="16129" max="16129" width="59.33203125" style="160" customWidth="1"/>
    <col min="16130" max="16135" width="10.88671875" style="160" customWidth="1"/>
    <col min="16136" max="16384" width="9.109375" style="160"/>
  </cols>
  <sheetData>
    <row r="1" spans="1:13" ht="18.75" customHeight="1" x14ac:dyDescent="0.35">
      <c r="A1" s="48" t="s">
        <v>319</v>
      </c>
      <c r="C1" s="265"/>
      <c r="D1" s="265"/>
      <c r="E1" s="265"/>
      <c r="F1" s="265"/>
      <c r="G1" s="265"/>
    </row>
    <row r="2" spans="1:13" ht="18.75" customHeight="1" x14ac:dyDescent="0.35">
      <c r="A2" s="20" t="s">
        <v>320</v>
      </c>
      <c r="C2" s="266"/>
      <c r="D2" s="266"/>
      <c r="E2" s="266"/>
      <c r="F2" s="266"/>
      <c r="G2" s="266"/>
    </row>
    <row r="3" spans="1:13" ht="18.75" customHeight="1" x14ac:dyDescent="0.35">
      <c r="A3" s="20"/>
      <c r="C3" s="266"/>
      <c r="D3" s="266"/>
      <c r="E3" s="266"/>
      <c r="F3" s="266"/>
      <c r="G3" s="266"/>
    </row>
    <row r="4" spans="1:13" s="22" customFormat="1" ht="21" customHeight="1" x14ac:dyDescent="0.35">
      <c r="A4" s="267"/>
      <c r="B4" s="18"/>
      <c r="C4" s="18"/>
      <c r="D4" s="18"/>
      <c r="E4" s="268"/>
      <c r="F4" s="44"/>
      <c r="G4" s="44" t="s">
        <v>325</v>
      </c>
    </row>
    <row r="5" spans="1:13" ht="20.100000000000001" customHeight="1" x14ac:dyDescent="0.35">
      <c r="A5" s="45" t="s">
        <v>314</v>
      </c>
      <c r="B5" s="533" t="s">
        <v>23</v>
      </c>
      <c r="C5" s="533"/>
      <c r="D5" s="533"/>
      <c r="E5" s="533"/>
      <c r="F5" s="533"/>
      <c r="G5" s="533"/>
    </row>
    <row r="6" spans="1:13" ht="20.100000000000001" customHeight="1" x14ac:dyDescent="0.35">
      <c r="A6" s="32" t="s">
        <v>315</v>
      </c>
      <c r="B6" s="195">
        <v>2019</v>
      </c>
      <c r="C6" s="195">
        <v>2020</v>
      </c>
      <c r="D6" s="195">
        <v>2021</v>
      </c>
      <c r="E6" s="195">
        <v>2022</v>
      </c>
      <c r="F6" s="195">
        <v>2023</v>
      </c>
      <c r="G6" s="195">
        <v>2024</v>
      </c>
      <c r="H6" s="238"/>
      <c r="I6" s="238"/>
      <c r="J6" s="238"/>
      <c r="K6" s="270"/>
      <c r="L6" s="270"/>
      <c r="M6" s="270"/>
    </row>
    <row r="7" spans="1:13" ht="3.9" customHeight="1" x14ac:dyDescent="0.35">
      <c r="A7" s="223"/>
      <c r="B7" s="224"/>
      <c r="C7" s="224"/>
      <c r="D7" s="224"/>
      <c r="E7" s="224"/>
    </row>
    <row r="8" spans="1:13" s="253" customFormat="1" ht="15" customHeight="1" x14ac:dyDescent="0.35">
      <c r="A8" s="45" t="s">
        <v>26</v>
      </c>
      <c r="B8" s="271">
        <f t="shared" ref="B8:G8" si="0">SUM(B9:B17)</f>
        <v>14</v>
      </c>
      <c r="C8" s="271">
        <f t="shared" si="0"/>
        <v>34</v>
      </c>
      <c r="D8" s="271">
        <f t="shared" si="0"/>
        <v>36</v>
      </c>
      <c r="E8" s="271">
        <f t="shared" si="0"/>
        <v>11</v>
      </c>
      <c r="F8" s="271">
        <f t="shared" si="0"/>
        <v>18</v>
      </c>
      <c r="G8" s="271">
        <f t="shared" si="0"/>
        <v>23</v>
      </c>
      <c r="H8" s="272"/>
    </row>
    <row r="9" spans="1:13" ht="15" customHeight="1" x14ac:dyDescent="0.35">
      <c r="A9" s="273">
        <v>0</v>
      </c>
      <c r="B9" s="274">
        <v>6</v>
      </c>
      <c r="C9" s="274">
        <v>11</v>
      </c>
      <c r="D9" s="274">
        <v>11</v>
      </c>
      <c r="E9" s="274">
        <v>1</v>
      </c>
      <c r="F9" s="274">
        <v>5</v>
      </c>
      <c r="G9" s="274">
        <v>7</v>
      </c>
      <c r="H9" s="275"/>
      <c r="I9" s="275"/>
      <c r="J9" s="275"/>
    </row>
    <row r="10" spans="1:13" ht="15" customHeight="1" x14ac:dyDescent="0.35">
      <c r="A10" s="273">
        <v>1</v>
      </c>
      <c r="B10" s="274">
        <v>3</v>
      </c>
      <c r="C10" s="274">
        <v>7</v>
      </c>
      <c r="D10" s="274">
        <v>10</v>
      </c>
      <c r="E10" s="274">
        <v>2</v>
      </c>
      <c r="F10" s="274">
        <v>4</v>
      </c>
      <c r="G10" s="274">
        <v>8</v>
      </c>
      <c r="H10" s="275"/>
      <c r="I10" s="275"/>
      <c r="J10" s="275"/>
    </row>
    <row r="11" spans="1:13" ht="15" customHeight="1" x14ac:dyDescent="0.35">
      <c r="A11" s="273">
        <v>2</v>
      </c>
      <c r="B11" s="274">
        <v>4</v>
      </c>
      <c r="C11" s="274">
        <v>12</v>
      </c>
      <c r="D11" s="274">
        <v>10</v>
      </c>
      <c r="E11" s="274">
        <v>2</v>
      </c>
      <c r="F11" s="274">
        <v>4</v>
      </c>
      <c r="G11" s="274">
        <v>5</v>
      </c>
      <c r="H11" s="275"/>
      <c r="I11" s="275"/>
      <c r="J11" s="275"/>
    </row>
    <row r="12" spans="1:13" ht="15" customHeight="1" x14ac:dyDescent="0.35">
      <c r="A12" s="276">
        <v>3</v>
      </c>
      <c r="B12" s="274">
        <v>1</v>
      </c>
      <c r="C12" s="274">
        <v>4</v>
      </c>
      <c r="D12" s="274">
        <v>5</v>
      </c>
      <c r="E12" s="274">
        <v>4</v>
      </c>
      <c r="F12" s="274">
        <v>5</v>
      </c>
      <c r="G12" s="274">
        <v>2</v>
      </c>
      <c r="H12" s="275"/>
      <c r="I12" s="275"/>
      <c r="J12" s="275"/>
    </row>
    <row r="13" spans="1:13" ht="15" customHeight="1" x14ac:dyDescent="0.35">
      <c r="A13" s="273">
        <v>4</v>
      </c>
      <c r="B13" s="274">
        <v>0</v>
      </c>
      <c r="C13" s="274">
        <v>0</v>
      </c>
      <c r="D13" s="274">
        <v>0</v>
      </c>
      <c r="E13" s="274">
        <v>2</v>
      </c>
      <c r="F13" s="274">
        <v>0</v>
      </c>
      <c r="G13" s="274">
        <v>1</v>
      </c>
      <c r="H13" s="275"/>
      <c r="I13" s="275"/>
      <c r="J13" s="275"/>
    </row>
    <row r="14" spans="1:13" ht="15" customHeight="1" x14ac:dyDescent="0.35">
      <c r="A14" s="273">
        <v>5</v>
      </c>
      <c r="B14" s="274">
        <v>0</v>
      </c>
      <c r="C14" s="274">
        <v>0</v>
      </c>
      <c r="D14" s="274">
        <v>0</v>
      </c>
      <c r="E14" s="274">
        <v>0</v>
      </c>
      <c r="F14" s="274">
        <v>0</v>
      </c>
      <c r="G14" s="274">
        <v>0</v>
      </c>
      <c r="H14" s="275"/>
      <c r="I14" s="275"/>
      <c r="J14" s="275"/>
    </row>
    <row r="15" spans="1:13" ht="15" customHeight="1" x14ac:dyDescent="0.35">
      <c r="A15" s="273">
        <v>6</v>
      </c>
      <c r="B15" s="274">
        <v>0</v>
      </c>
      <c r="C15" s="274">
        <v>0</v>
      </c>
      <c r="D15" s="274">
        <v>0</v>
      </c>
      <c r="E15" s="274">
        <v>0</v>
      </c>
      <c r="F15" s="274">
        <v>0</v>
      </c>
      <c r="G15" s="274">
        <v>0</v>
      </c>
      <c r="H15" s="275"/>
      <c r="I15" s="275"/>
      <c r="J15" s="275"/>
    </row>
    <row r="16" spans="1:13" s="253" customFormat="1" ht="15" customHeight="1" x14ac:dyDescent="0.35">
      <c r="A16" s="276" t="s">
        <v>316</v>
      </c>
      <c r="B16" s="274">
        <v>0</v>
      </c>
      <c r="C16" s="274">
        <v>0</v>
      </c>
      <c r="D16" s="274">
        <v>0</v>
      </c>
      <c r="E16" s="274">
        <v>0</v>
      </c>
      <c r="F16" s="274">
        <v>0</v>
      </c>
      <c r="G16" s="274">
        <v>0</v>
      </c>
      <c r="H16" s="160"/>
      <c r="I16" s="160"/>
      <c r="J16" s="160"/>
      <c r="K16" s="160"/>
      <c r="L16" s="160"/>
      <c r="M16" s="160"/>
    </row>
    <row r="17" spans="1:13" s="253" customFormat="1" ht="15" customHeight="1" x14ac:dyDescent="0.35">
      <c r="A17" s="276" t="s">
        <v>285</v>
      </c>
      <c r="B17" s="274">
        <v>0</v>
      </c>
      <c r="C17" s="274">
        <v>0</v>
      </c>
      <c r="D17" s="274">
        <v>0</v>
      </c>
      <c r="E17" s="274">
        <v>0</v>
      </c>
      <c r="F17" s="274">
        <v>0</v>
      </c>
      <c r="G17" s="274">
        <v>0</v>
      </c>
      <c r="H17" s="160"/>
    </row>
    <row r="18" spans="1:13" ht="15" customHeight="1" x14ac:dyDescent="0.35">
      <c r="A18" s="276" t="s">
        <v>317</v>
      </c>
      <c r="B18" s="274">
        <v>14</v>
      </c>
      <c r="C18" s="274">
        <v>0</v>
      </c>
      <c r="D18" s="274">
        <v>0</v>
      </c>
      <c r="E18" s="274">
        <v>26</v>
      </c>
      <c r="F18" s="274">
        <v>27</v>
      </c>
      <c r="G18" s="274">
        <v>28</v>
      </c>
      <c r="H18" s="275"/>
      <c r="I18" s="275"/>
      <c r="J18" s="275"/>
      <c r="K18" s="275"/>
      <c r="L18" s="275"/>
      <c r="M18" s="275"/>
    </row>
    <row r="19" spans="1:13" ht="15" customHeight="1" x14ac:dyDescent="0.35">
      <c r="A19" s="277"/>
    </row>
    <row r="20" spans="1:13" s="253" customFormat="1" ht="3.9" customHeight="1" x14ac:dyDescent="0.35">
      <c r="A20" s="284"/>
      <c r="B20" s="285"/>
      <c r="C20" s="285"/>
      <c r="D20" s="285"/>
      <c r="E20" s="285"/>
      <c r="F20" s="286"/>
      <c r="G20" s="286"/>
    </row>
    <row r="21" spans="1:13" ht="12.6" customHeight="1" x14ac:dyDescent="0.35">
      <c r="A21" s="287"/>
      <c r="B21" s="288"/>
      <c r="C21" s="288"/>
      <c r="D21" s="288"/>
      <c r="E21" s="288"/>
      <c r="F21" s="289"/>
      <c r="G21" s="289"/>
    </row>
    <row r="22" spans="1:13" s="240" customFormat="1" x14ac:dyDescent="0.35">
      <c r="A22" s="298" t="s">
        <v>326</v>
      </c>
    </row>
    <row r="23" spans="1:13" x14ac:dyDescent="0.35">
      <c r="A23" s="299" t="s">
        <v>327</v>
      </c>
    </row>
    <row r="24" spans="1:13" x14ac:dyDescent="0.35">
      <c r="A24" s="299"/>
    </row>
    <row r="25" spans="1:13" ht="14.1" customHeight="1" x14ac:dyDescent="0.35">
      <c r="A25" s="287"/>
      <c r="B25" s="160"/>
      <c r="C25" s="160"/>
      <c r="D25" s="160"/>
      <c r="E25" s="160"/>
      <c r="F25" s="292"/>
      <c r="G25" s="292" t="s">
        <v>323</v>
      </c>
    </row>
    <row r="26" spans="1:13" ht="14.1" customHeight="1" x14ac:dyDescent="0.35">
      <c r="A26" s="287"/>
      <c r="B26" s="126"/>
      <c r="C26" s="126"/>
      <c r="D26" s="126"/>
      <c r="E26" s="126"/>
      <c r="F26" s="12"/>
      <c r="G26" s="12" t="s">
        <v>324</v>
      </c>
    </row>
    <row r="27" spans="1:13" s="240" customFormat="1" x14ac:dyDescent="0.35">
      <c r="A27" s="298"/>
    </row>
    <row r="28" spans="1:13" x14ac:dyDescent="0.35">
      <c r="A28" s="299"/>
    </row>
    <row r="29" spans="1:13" x14ac:dyDescent="0.35">
      <c r="B29" s="278"/>
      <c r="C29" s="278"/>
      <c r="D29" s="278"/>
      <c r="E29" s="278"/>
      <c r="F29" s="278"/>
      <c r="G29" s="278"/>
    </row>
  </sheetData>
  <sheetProtection selectLockedCells="1" selectUnlockedCells="1"/>
  <mergeCells count="1">
    <mergeCell ref="B5:G5"/>
  </mergeCells>
  <printOptions horizontalCentered="1"/>
  <pageMargins left="0.7" right="0.7" top="0.75" bottom="0.75" header="0.3" footer="0.3"/>
  <pageSetup paperSize="9" scale="70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7" tint="0.79998168889431442"/>
  </sheetPr>
  <dimension ref="A1:U68"/>
  <sheetViews>
    <sheetView view="pageBreakPreview" zoomScale="90" zoomScaleSheetLayoutView="90" workbookViewId="0"/>
  </sheetViews>
  <sheetFormatPr defaultColWidth="9.109375" defaultRowHeight="15.6" x14ac:dyDescent="0.3"/>
  <cols>
    <col min="1" max="1" width="43.33203125" style="91" customWidth="1"/>
    <col min="2" max="7" width="12.33203125" style="100" customWidth="1"/>
    <col min="8" max="8" width="18.109375" style="91" customWidth="1"/>
    <col min="9" max="256" width="9.109375" style="91"/>
    <col min="257" max="257" width="43.33203125" style="91" customWidth="1"/>
    <col min="258" max="263" width="12.33203125" style="91" customWidth="1"/>
    <col min="264" max="264" width="18.109375" style="91" customWidth="1"/>
    <col min="265" max="512" width="9.109375" style="91"/>
    <col min="513" max="513" width="43.33203125" style="91" customWidth="1"/>
    <col min="514" max="519" width="12.33203125" style="91" customWidth="1"/>
    <col min="520" max="520" width="18.109375" style="91" customWidth="1"/>
    <col min="521" max="768" width="9.109375" style="91"/>
    <col min="769" max="769" width="43.33203125" style="91" customWidth="1"/>
    <col min="770" max="775" width="12.33203125" style="91" customWidth="1"/>
    <col min="776" max="776" width="18.109375" style="91" customWidth="1"/>
    <col min="777" max="1024" width="9.109375" style="91"/>
    <col min="1025" max="1025" width="43.33203125" style="91" customWidth="1"/>
    <col min="1026" max="1031" width="12.33203125" style="91" customWidth="1"/>
    <col min="1032" max="1032" width="18.109375" style="91" customWidth="1"/>
    <col min="1033" max="1280" width="9.109375" style="91"/>
    <col min="1281" max="1281" width="43.33203125" style="91" customWidth="1"/>
    <col min="1282" max="1287" width="12.33203125" style="91" customWidth="1"/>
    <col min="1288" max="1288" width="18.109375" style="91" customWidth="1"/>
    <col min="1289" max="1536" width="9.109375" style="91"/>
    <col min="1537" max="1537" width="43.33203125" style="91" customWidth="1"/>
    <col min="1538" max="1543" width="12.33203125" style="91" customWidth="1"/>
    <col min="1544" max="1544" width="18.109375" style="91" customWidth="1"/>
    <col min="1545" max="1792" width="9.109375" style="91"/>
    <col min="1793" max="1793" width="43.33203125" style="91" customWidth="1"/>
    <col min="1794" max="1799" width="12.33203125" style="91" customWidth="1"/>
    <col min="1800" max="1800" width="18.109375" style="91" customWidth="1"/>
    <col min="1801" max="2048" width="9.109375" style="91"/>
    <col min="2049" max="2049" width="43.33203125" style="91" customWidth="1"/>
    <col min="2050" max="2055" width="12.33203125" style="91" customWidth="1"/>
    <col min="2056" max="2056" width="18.109375" style="91" customWidth="1"/>
    <col min="2057" max="2304" width="9.109375" style="91"/>
    <col min="2305" max="2305" width="43.33203125" style="91" customWidth="1"/>
    <col min="2306" max="2311" width="12.33203125" style="91" customWidth="1"/>
    <col min="2312" max="2312" width="18.109375" style="91" customWidth="1"/>
    <col min="2313" max="2560" width="9.109375" style="91"/>
    <col min="2561" max="2561" width="43.33203125" style="91" customWidth="1"/>
    <col min="2562" max="2567" width="12.33203125" style="91" customWidth="1"/>
    <col min="2568" max="2568" width="18.109375" style="91" customWidth="1"/>
    <col min="2569" max="2816" width="9.109375" style="91"/>
    <col min="2817" max="2817" width="43.33203125" style="91" customWidth="1"/>
    <col min="2818" max="2823" width="12.33203125" style="91" customWidth="1"/>
    <col min="2824" max="2824" width="18.109375" style="91" customWidth="1"/>
    <col min="2825" max="3072" width="9.109375" style="91"/>
    <col min="3073" max="3073" width="43.33203125" style="91" customWidth="1"/>
    <col min="3074" max="3079" width="12.33203125" style="91" customWidth="1"/>
    <col min="3080" max="3080" width="18.109375" style="91" customWidth="1"/>
    <col min="3081" max="3328" width="9.109375" style="91"/>
    <col min="3329" max="3329" width="43.33203125" style="91" customWidth="1"/>
    <col min="3330" max="3335" width="12.33203125" style="91" customWidth="1"/>
    <col min="3336" max="3336" width="18.109375" style="91" customWidth="1"/>
    <col min="3337" max="3584" width="9.109375" style="91"/>
    <col min="3585" max="3585" width="43.33203125" style="91" customWidth="1"/>
    <col min="3586" max="3591" width="12.33203125" style="91" customWidth="1"/>
    <col min="3592" max="3592" width="18.109375" style="91" customWidth="1"/>
    <col min="3593" max="3840" width="9.109375" style="91"/>
    <col min="3841" max="3841" width="43.33203125" style="91" customWidth="1"/>
    <col min="3842" max="3847" width="12.33203125" style="91" customWidth="1"/>
    <col min="3848" max="3848" width="18.109375" style="91" customWidth="1"/>
    <col min="3849" max="4096" width="9.109375" style="91"/>
    <col min="4097" max="4097" width="43.33203125" style="91" customWidth="1"/>
    <col min="4098" max="4103" width="12.33203125" style="91" customWidth="1"/>
    <col min="4104" max="4104" width="18.109375" style="91" customWidth="1"/>
    <col min="4105" max="4352" width="9.109375" style="91"/>
    <col min="4353" max="4353" width="43.33203125" style="91" customWidth="1"/>
    <col min="4354" max="4359" width="12.33203125" style="91" customWidth="1"/>
    <col min="4360" max="4360" width="18.109375" style="91" customWidth="1"/>
    <col min="4361" max="4608" width="9.109375" style="91"/>
    <col min="4609" max="4609" width="43.33203125" style="91" customWidth="1"/>
    <col min="4610" max="4615" width="12.33203125" style="91" customWidth="1"/>
    <col min="4616" max="4616" width="18.109375" style="91" customWidth="1"/>
    <col min="4617" max="4864" width="9.109375" style="91"/>
    <col min="4865" max="4865" width="43.33203125" style="91" customWidth="1"/>
    <col min="4866" max="4871" width="12.33203125" style="91" customWidth="1"/>
    <col min="4872" max="4872" width="18.109375" style="91" customWidth="1"/>
    <col min="4873" max="5120" width="9.109375" style="91"/>
    <col min="5121" max="5121" width="43.33203125" style="91" customWidth="1"/>
    <col min="5122" max="5127" width="12.33203125" style="91" customWidth="1"/>
    <col min="5128" max="5128" width="18.109375" style="91" customWidth="1"/>
    <col min="5129" max="5376" width="9.109375" style="91"/>
    <col min="5377" max="5377" width="43.33203125" style="91" customWidth="1"/>
    <col min="5378" max="5383" width="12.33203125" style="91" customWidth="1"/>
    <col min="5384" max="5384" width="18.109375" style="91" customWidth="1"/>
    <col min="5385" max="5632" width="9.109375" style="91"/>
    <col min="5633" max="5633" width="43.33203125" style="91" customWidth="1"/>
    <col min="5634" max="5639" width="12.33203125" style="91" customWidth="1"/>
    <col min="5640" max="5640" width="18.109375" style="91" customWidth="1"/>
    <col min="5641" max="5888" width="9.109375" style="91"/>
    <col min="5889" max="5889" width="43.33203125" style="91" customWidth="1"/>
    <col min="5890" max="5895" width="12.33203125" style="91" customWidth="1"/>
    <col min="5896" max="5896" width="18.109375" style="91" customWidth="1"/>
    <col min="5897" max="6144" width="9.109375" style="91"/>
    <col min="6145" max="6145" width="43.33203125" style="91" customWidth="1"/>
    <col min="6146" max="6151" width="12.33203125" style="91" customWidth="1"/>
    <col min="6152" max="6152" width="18.109375" style="91" customWidth="1"/>
    <col min="6153" max="6400" width="9.109375" style="91"/>
    <col min="6401" max="6401" width="43.33203125" style="91" customWidth="1"/>
    <col min="6402" max="6407" width="12.33203125" style="91" customWidth="1"/>
    <col min="6408" max="6408" width="18.109375" style="91" customWidth="1"/>
    <col min="6409" max="6656" width="9.109375" style="91"/>
    <col min="6657" max="6657" width="43.33203125" style="91" customWidth="1"/>
    <col min="6658" max="6663" width="12.33203125" style="91" customWidth="1"/>
    <col min="6664" max="6664" width="18.109375" style="91" customWidth="1"/>
    <col min="6665" max="6912" width="9.109375" style="91"/>
    <col min="6913" max="6913" width="43.33203125" style="91" customWidth="1"/>
    <col min="6914" max="6919" width="12.33203125" style="91" customWidth="1"/>
    <col min="6920" max="6920" width="18.109375" style="91" customWidth="1"/>
    <col min="6921" max="7168" width="9.109375" style="91"/>
    <col min="7169" max="7169" width="43.33203125" style="91" customWidth="1"/>
    <col min="7170" max="7175" width="12.33203125" style="91" customWidth="1"/>
    <col min="7176" max="7176" width="18.109375" style="91" customWidth="1"/>
    <col min="7177" max="7424" width="9.109375" style="91"/>
    <col min="7425" max="7425" width="43.33203125" style="91" customWidth="1"/>
    <col min="7426" max="7431" width="12.33203125" style="91" customWidth="1"/>
    <col min="7432" max="7432" width="18.109375" style="91" customWidth="1"/>
    <col min="7433" max="7680" width="9.109375" style="91"/>
    <col min="7681" max="7681" width="43.33203125" style="91" customWidth="1"/>
    <col min="7682" max="7687" width="12.33203125" style="91" customWidth="1"/>
    <col min="7688" max="7688" width="18.109375" style="91" customWidth="1"/>
    <col min="7689" max="7936" width="9.109375" style="91"/>
    <col min="7937" max="7937" width="43.33203125" style="91" customWidth="1"/>
    <col min="7938" max="7943" width="12.33203125" style="91" customWidth="1"/>
    <col min="7944" max="7944" width="18.109375" style="91" customWidth="1"/>
    <col min="7945" max="8192" width="9.109375" style="91"/>
    <col min="8193" max="8193" width="43.33203125" style="91" customWidth="1"/>
    <col min="8194" max="8199" width="12.33203125" style="91" customWidth="1"/>
    <col min="8200" max="8200" width="18.109375" style="91" customWidth="1"/>
    <col min="8201" max="8448" width="9.109375" style="91"/>
    <col min="8449" max="8449" width="43.33203125" style="91" customWidth="1"/>
    <col min="8450" max="8455" width="12.33203125" style="91" customWidth="1"/>
    <col min="8456" max="8456" width="18.109375" style="91" customWidth="1"/>
    <col min="8457" max="8704" width="9.109375" style="91"/>
    <col min="8705" max="8705" width="43.33203125" style="91" customWidth="1"/>
    <col min="8706" max="8711" width="12.33203125" style="91" customWidth="1"/>
    <col min="8712" max="8712" width="18.109375" style="91" customWidth="1"/>
    <col min="8713" max="8960" width="9.109375" style="91"/>
    <col min="8961" max="8961" width="43.33203125" style="91" customWidth="1"/>
    <col min="8962" max="8967" width="12.33203125" style="91" customWidth="1"/>
    <col min="8968" max="8968" width="18.109375" style="91" customWidth="1"/>
    <col min="8969" max="9216" width="9.109375" style="91"/>
    <col min="9217" max="9217" width="43.33203125" style="91" customWidth="1"/>
    <col min="9218" max="9223" width="12.33203125" style="91" customWidth="1"/>
    <col min="9224" max="9224" width="18.109375" style="91" customWidth="1"/>
    <col min="9225" max="9472" width="9.109375" style="91"/>
    <col min="9473" max="9473" width="43.33203125" style="91" customWidth="1"/>
    <col min="9474" max="9479" width="12.33203125" style="91" customWidth="1"/>
    <col min="9480" max="9480" width="18.109375" style="91" customWidth="1"/>
    <col min="9481" max="9728" width="9.109375" style="91"/>
    <col min="9729" max="9729" width="43.33203125" style="91" customWidth="1"/>
    <col min="9730" max="9735" width="12.33203125" style="91" customWidth="1"/>
    <col min="9736" max="9736" width="18.109375" style="91" customWidth="1"/>
    <col min="9737" max="9984" width="9.109375" style="91"/>
    <col min="9985" max="9985" width="43.33203125" style="91" customWidth="1"/>
    <col min="9986" max="9991" width="12.33203125" style="91" customWidth="1"/>
    <col min="9992" max="9992" width="18.109375" style="91" customWidth="1"/>
    <col min="9993" max="10240" width="9.109375" style="91"/>
    <col min="10241" max="10241" width="43.33203125" style="91" customWidth="1"/>
    <col min="10242" max="10247" width="12.33203125" style="91" customWidth="1"/>
    <col min="10248" max="10248" width="18.109375" style="91" customWidth="1"/>
    <col min="10249" max="10496" width="9.109375" style="91"/>
    <col min="10497" max="10497" width="43.33203125" style="91" customWidth="1"/>
    <col min="10498" max="10503" width="12.33203125" style="91" customWidth="1"/>
    <col min="10504" max="10504" width="18.109375" style="91" customWidth="1"/>
    <col min="10505" max="10752" width="9.109375" style="91"/>
    <col min="10753" max="10753" width="43.33203125" style="91" customWidth="1"/>
    <col min="10754" max="10759" width="12.33203125" style="91" customWidth="1"/>
    <col min="10760" max="10760" width="18.109375" style="91" customWidth="1"/>
    <col min="10761" max="11008" width="9.109375" style="91"/>
    <col min="11009" max="11009" width="43.33203125" style="91" customWidth="1"/>
    <col min="11010" max="11015" width="12.33203125" style="91" customWidth="1"/>
    <col min="11016" max="11016" width="18.109375" style="91" customWidth="1"/>
    <col min="11017" max="11264" width="9.109375" style="91"/>
    <col min="11265" max="11265" width="43.33203125" style="91" customWidth="1"/>
    <col min="11266" max="11271" width="12.33203125" style="91" customWidth="1"/>
    <col min="11272" max="11272" width="18.109375" style="91" customWidth="1"/>
    <col min="11273" max="11520" width="9.109375" style="91"/>
    <col min="11521" max="11521" width="43.33203125" style="91" customWidth="1"/>
    <col min="11522" max="11527" width="12.33203125" style="91" customWidth="1"/>
    <col min="11528" max="11528" width="18.109375" style="91" customWidth="1"/>
    <col min="11529" max="11776" width="9.109375" style="91"/>
    <col min="11777" max="11777" width="43.33203125" style="91" customWidth="1"/>
    <col min="11778" max="11783" width="12.33203125" style="91" customWidth="1"/>
    <col min="11784" max="11784" width="18.109375" style="91" customWidth="1"/>
    <col min="11785" max="12032" width="9.109375" style="91"/>
    <col min="12033" max="12033" width="43.33203125" style="91" customWidth="1"/>
    <col min="12034" max="12039" width="12.33203125" style="91" customWidth="1"/>
    <col min="12040" max="12040" width="18.109375" style="91" customWidth="1"/>
    <col min="12041" max="12288" width="9.109375" style="91"/>
    <col min="12289" max="12289" width="43.33203125" style="91" customWidth="1"/>
    <col min="12290" max="12295" width="12.33203125" style="91" customWidth="1"/>
    <col min="12296" max="12296" width="18.109375" style="91" customWidth="1"/>
    <col min="12297" max="12544" width="9.109375" style="91"/>
    <col min="12545" max="12545" width="43.33203125" style="91" customWidth="1"/>
    <col min="12546" max="12551" width="12.33203125" style="91" customWidth="1"/>
    <col min="12552" max="12552" width="18.109375" style="91" customWidth="1"/>
    <col min="12553" max="12800" width="9.109375" style="91"/>
    <col min="12801" max="12801" width="43.33203125" style="91" customWidth="1"/>
    <col min="12802" max="12807" width="12.33203125" style="91" customWidth="1"/>
    <col min="12808" max="12808" width="18.109375" style="91" customWidth="1"/>
    <col min="12809" max="13056" width="9.109375" style="91"/>
    <col min="13057" max="13057" width="43.33203125" style="91" customWidth="1"/>
    <col min="13058" max="13063" width="12.33203125" style="91" customWidth="1"/>
    <col min="13064" max="13064" width="18.109375" style="91" customWidth="1"/>
    <col min="13065" max="13312" width="9.109375" style="91"/>
    <col min="13313" max="13313" width="43.33203125" style="91" customWidth="1"/>
    <col min="13314" max="13319" width="12.33203125" style="91" customWidth="1"/>
    <col min="13320" max="13320" width="18.109375" style="91" customWidth="1"/>
    <col min="13321" max="13568" width="9.109375" style="91"/>
    <col min="13569" max="13569" width="43.33203125" style="91" customWidth="1"/>
    <col min="13570" max="13575" width="12.33203125" style="91" customWidth="1"/>
    <col min="13576" max="13576" width="18.109375" style="91" customWidth="1"/>
    <col min="13577" max="13824" width="9.109375" style="91"/>
    <col min="13825" max="13825" width="43.33203125" style="91" customWidth="1"/>
    <col min="13826" max="13831" width="12.33203125" style="91" customWidth="1"/>
    <col min="13832" max="13832" width="18.109375" style="91" customWidth="1"/>
    <col min="13833" max="14080" width="9.109375" style="91"/>
    <col min="14081" max="14081" width="43.33203125" style="91" customWidth="1"/>
    <col min="14082" max="14087" width="12.33203125" style="91" customWidth="1"/>
    <col min="14088" max="14088" width="18.109375" style="91" customWidth="1"/>
    <col min="14089" max="14336" width="9.109375" style="91"/>
    <col min="14337" max="14337" width="43.33203125" style="91" customWidth="1"/>
    <col min="14338" max="14343" width="12.33203125" style="91" customWidth="1"/>
    <col min="14344" max="14344" width="18.109375" style="91" customWidth="1"/>
    <col min="14345" max="14592" width="9.109375" style="91"/>
    <col min="14593" max="14593" width="43.33203125" style="91" customWidth="1"/>
    <col min="14594" max="14599" width="12.33203125" style="91" customWidth="1"/>
    <col min="14600" max="14600" width="18.109375" style="91" customWidth="1"/>
    <col min="14601" max="14848" width="9.109375" style="91"/>
    <col min="14849" max="14849" width="43.33203125" style="91" customWidth="1"/>
    <col min="14850" max="14855" width="12.33203125" style="91" customWidth="1"/>
    <col min="14856" max="14856" width="18.109375" style="91" customWidth="1"/>
    <col min="14857" max="15104" width="9.109375" style="91"/>
    <col min="15105" max="15105" width="43.33203125" style="91" customWidth="1"/>
    <col min="15106" max="15111" width="12.33203125" style="91" customWidth="1"/>
    <col min="15112" max="15112" width="18.109375" style="91" customWidth="1"/>
    <col min="15113" max="15360" width="9.109375" style="91"/>
    <col min="15361" max="15361" width="43.33203125" style="91" customWidth="1"/>
    <col min="15362" max="15367" width="12.33203125" style="91" customWidth="1"/>
    <col min="15368" max="15368" width="18.109375" style="91" customWidth="1"/>
    <col min="15369" max="15616" width="9.109375" style="91"/>
    <col min="15617" max="15617" width="43.33203125" style="91" customWidth="1"/>
    <col min="15618" max="15623" width="12.33203125" style="91" customWidth="1"/>
    <col min="15624" max="15624" width="18.109375" style="91" customWidth="1"/>
    <col min="15625" max="15872" width="9.109375" style="91"/>
    <col min="15873" max="15873" width="43.33203125" style="91" customWidth="1"/>
    <col min="15874" max="15879" width="12.33203125" style="91" customWidth="1"/>
    <col min="15880" max="15880" width="18.109375" style="91" customWidth="1"/>
    <col min="15881" max="16128" width="9.109375" style="91"/>
    <col min="16129" max="16129" width="43.33203125" style="91" customWidth="1"/>
    <col min="16130" max="16135" width="12.33203125" style="91" customWidth="1"/>
    <col min="16136" max="16136" width="18.109375" style="91" customWidth="1"/>
    <col min="16137" max="16384" width="9.109375" style="91"/>
  </cols>
  <sheetData>
    <row r="1" spans="1:21" s="1" customFormat="1" ht="18" customHeight="1" x14ac:dyDescent="0.35">
      <c r="A1" s="48" t="s">
        <v>328</v>
      </c>
      <c r="B1" s="18"/>
      <c r="C1" s="18"/>
      <c r="D1" s="78"/>
      <c r="E1" s="78"/>
      <c r="F1" s="78"/>
      <c r="G1" s="78"/>
    </row>
    <row r="2" spans="1:21" s="1" customFormat="1" ht="18" customHeight="1" x14ac:dyDescent="0.35">
      <c r="A2" s="20" t="s">
        <v>329</v>
      </c>
      <c r="B2" s="18"/>
      <c r="C2" s="18"/>
      <c r="D2" s="21"/>
      <c r="E2" s="21"/>
      <c r="F2" s="21"/>
      <c r="G2" s="21"/>
    </row>
    <row r="3" spans="1:21" ht="14.25" customHeight="1" x14ac:dyDescent="0.35">
      <c r="F3" s="247"/>
      <c r="G3" s="247"/>
    </row>
    <row r="4" spans="1:21" ht="17.25" customHeight="1" x14ac:dyDescent="0.3">
      <c r="A4" s="193" t="s">
        <v>330</v>
      </c>
      <c r="B4" s="533" t="s">
        <v>107</v>
      </c>
      <c r="C4" s="533"/>
      <c r="D4" s="533"/>
      <c r="E4" s="533"/>
      <c r="F4" s="533"/>
      <c r="G4" s="533"/>
    </row>
    <row r="5" spans="1:21" ht="17.25" customHeight="1" x14ac:dyDescent="0.3">
      <c r="A5" s="194" t="s">
        <v>331</v>
      </c>
      <c r="B5" s="195">
        <v>2019</v>
      </c>
      <c r="C5" s="195">
        <v>2020</v>
      </c>
      <c r="D5" s="195">
        <v>2021</v>
      </c>
      <c r="E5" s="195">
        <v>2022</v>
      </c>
      <c r="F5" s="195">
        <v>2023</v>
      </c>
      <c r="G5" s="195">
        <v>2024</v>
      </c>
    </row>
    <row r="6" spans="1:21" ht="7.5" customHeight="1" x14ac:dyDescent="0.35">
      <c r="A6" s="223"/>
      <c r="B6" s="224"/>
      <c r="C6" s="224"/>
      <c r="D6" s="224"/>
      <c r="E6" s="224"/>
    </row>
    <row r="7" spans="1:21" ht="18.75" customHeight="1" x14ac:dyDescent="0.3">
      <c r="A7" s="225" t="s">
        <v>273</v>
      </c>
      <c r="B7" s="226">
        <f t="shared" ref="B7:G7" si="0">SUM(B8:B21)</f>
        <v>624</v>
      </c>
      <c r="C7" s="226">
        <f t="shared" si="0"/>
        <v>583</v>
      </c>
      <c r="D7" s="226">
        <f t="shared" si="0"/>
        <v>397</v>
      </c>
      <c r="E7" s="226">
        <f t="shared" si="0"/>
        <v>577</v>
      </c>
      <c r="F7" s="226">
        <f t="shared" si="0"/>
        <v>717</v>
      </c>
      <c r="G7" s="226">
        <f t="shared" si="0"/>
        <v>649</v>
      </c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</row>
    <row r="8" spans="1:21" ht="18.75" customHeight="1" x14ac:dyDescent="0.3">
      <c r="A8" s="33" t="s">
        <v>332</v>
      </c>
      <c r="B8" s="227">
        <v>7</v>
      </c>
      <c r="C8" s="227">
        <v>1</v>
      </c>
      <c r="D8" s="227">
        <v>0</v>
      </c>
      <c r="E8" s="227">
        <v>0</v>
      </c>
      <c r="F8" s="227">
        <v>0</v>
      </c>
      <c r="G8" s="227">
        <v>0</v>
      </c>
      <c r="I8" s="229"/>
    </row>
    <row r="9" spans="1:21" ht="18.75" customHeight="1" x14ac:dyDescent="0.3">
      <c r="A9" s="33">
        <v>1</v>
      </c>
      <c r="B9" s="227">
        <v>23</v>
      </c>
      <c r="C9" s="227">
        <v>39</v>
      </c>
      <c r="D9" s="227">
        <v>29</v>
      </c>
      <c r="E9" s="227">
        <v>44</v>
      </c>
      <c r="F9" s="227">
        <v>46</v>
      </c>
      <c r="G9" s="227">
        <v>44</v>
      </c>
      <c r="I9" s="229"/>
    </row>
    <row r="10" spans="1:21" ht="18.75" customHeight="1" x14ac:dyDescent="0.3">
      <c r="A10" s="33">
        <v>2</v>
      </c>
      <c r="B10" s="227">
        <v>34</v>
      </c>
      <c r="C10" s="227">
        <v>30</v>
      </c>
      <c r="D10" s="227">
        <v>23</v>
      </c>
      <c r="E10" s="227">
        <v>36</v>
      </c>
      <c r="F10" s="227">
        <v>50</v>
      </c>
      <c r="G10" s="227">
        <v>28</v>
      </c>
      <c r="I10" s="229"/>
    </row>
    <row r="11" spans="1:21" ht="18.75" customHeight="1" x14ac:dyDescent="0.3">
      <c r="A11" s="33">
        <v>3</v>
      </c>
      <c r="B11" s="227">
        <v>28</v>
      </c>
      <c r="C11" s="227">
        <v>30</v>
      </c>
      <c r="D11" s="227">
        <v>19</v>
      </c>
      <c r="E11" s="227">
        <v>33</v>
      </c>
      <c r="F11" s="227">
        <v>45</v>
      </c>
      <c r="G11" s="227">
        <v>37</v>
      </c>
      <c r="I11" s="229"/>
    </row>
    <row r="12" spans="1:21" ht="18.75" customHeight="1" x14ac:dyDescent="0.3">
      <c r="A12" s="33">
        <v>4</v>
      </c>
      <c r="B12" s="227">
        <v>39</v>
      </c>
      <c r="C12" s="227">
        <v>23</v>
      </c>
      <c r="D12" s="227">
        <v>19</v>
      </c>
      <c r="E12" s="227">
        <v>28</v>
      </c>
      <c r="F12" s="227">
        <v>45</v>
      </c>
      <c r="G12" s="227">
        <v>46</v>
      </c>
      <c r="I12" s="229"/>
    </row>
    <row r="13" spans="1:21" ht="18.75" customHeight="1" x14ac:dyDescent="0.3">
      <c r="A13" s="33">
        <v>5</v>
      </c>
      <c r="B13" s="227">
        <v>50</v>
      </c>
      <c r="C13" s="227">
        <v>46</v>
      </c>
      <c r="D13" s="227">
        <v>23</v>
      </c>
      <c r="E13" s="227">
        <v>43</v>
      </c>
      <c r="F13" s="227">
        <v>34</v>
      </c>
      <c r="G13" s="227">
        <v>41</v>
      </c>
    </row>
    <row r="14" spans="1:21" ht="18.75" customHeight="1" x14ac:dyDescent="0.3">
      <c r="A14" s="33">
        <v>6</v>
      </c>
      <c r="B14" s="227">
        <v>42</v>
      </c>
      <c r="C14" s="227">
        <v>39</v>
      </c>
      <c r="D14" s="227">
        <v>28</v>
      </c>
      <c r="E14" s="227">
        <v>26</v>
      </c>
      <c r="F14" s="227">
        <v>51</v>
      </c>
      <c r="G14" s="227">
        <v>42</v>
      </c>
    </row>
    <row r="15" spans="1:21" ht="18.75" customHeight="1" x14ac:dyDescent="0.3">
      <c r="A15" s="33">
        <v>7</v>
      </c>
      <c r="B15" s="227">
        <v>34</v>
      </c>
      <c r="C15" s="227">
        <v>40</v>
      </c>
      <c r="D15" s="227">
        <v>32</v>
      </c>
      <c r="E15" s="227">
        <v>37</v>
      </c>
      <c r="F15" s="227">
        <v>29</v>
      </c>
      <c r="G15" s="227">
        <v>38</v>
      </c>
    </row>
    <row r="16" spans="1:21" ht="18.75" customHeight="1" x14ac:dyDescent="0.3">
      <c r="A16" s="33">
        <v>8</v>
      </c>
      <c r="B16" s="227">
        <v>29</v>
      </c>
      <c r="C16" s="227">
        <v>35</v>
      </c>
      <c r="D16" s="227">
        <v>35</v>
      </c>
      <c r="E16" s="227">
        <v>39</v>
      </c>
      <c r="F16" s="227">
        <v>40</v>
      </c>
      <c r="G16" s="227">
        <v>44</v>
      </c>
    </row>
    <row r="17" spans="1:7" ht="18.75" customHeight="1" x14ac:dyDescent="0.3">
      <c r="A17" s="33">
        <v>9</v>
      </c>
      <c r="B17" s="227">
        <v>27</v>
      </c>
      <c r="C17" s="227">
        <v>35</v>
      </c>
      <c r="D17" s="227">
        <v>21</v>
      </c>
      <c r="E17" s="227">
        <v>35</v>
      </c>
      <c r="F17" s="227">
        <v>34</v>
      </c>
      <c r="G17" s="227">
        <v>34</v>
      </c>
    </row>
    <row r="18" spans="1:7" ht="18.75" customHeight="1" x14ac:dyDescent="0.3">
      <c r="A18" s="33" t="s">
        <v>333</v>
      </c>
      <c r="B18" s="227">
        <v>113</v>
      </c>
      <c r="C18" s="227">
        <v>132</v>
      </c>
      <c r="D18" s="227">
        <v>70</v>
      </c>
      <c r="E18" s="227">
        <v>108</v>
      </c>
      <c r="F18" s="227">
        <v>150</v>
      </c>
      <c r="G18" s="227">
        <v>127</v>
      </c>
    </row>
    <row r="19" spans="1:7" ht="18.75" customHeight="1" x14ac:dyDescent="0.3">
      <c r="A19" s="33" t="s">
        <v>68</v>
      </c>
      <c r="B19" s="227">
        <v>84</v>
      </c>
      <c r="C19" s="227">
        <v>63</v>
      </c>
      <c r="D19" s="227">
        <v>46</v>
      </c>
      <c r="E19" s="227">
        <v>67</v>
      </c>
      <c r="F19" s="227">
        <v>88</v>
      </c>
      <c r="G19" s="227">
        <v>90</v>
      </c>
    </row>
    <row r="20" spans="1:7" ht="18.75" customHeight="1" x14ac:dyDescent="0.3">
      <c r="A20" s="33" t="s">
        <v>334</v>
      </c>
      <c r="B20" s="227">
        <v>93</v>
      </c>
      <c r="C20" s="227">
        <v>70</v>
      </c>
      <c r="D20" s="227">
        <v>52</v>
      </c>
      <c r="E20" s="227">
        <v>81</v>
      </c>
      <c r="F20" s="227">
        <v>105</v>
      </c>
      <c r="G20" s="227">
        <v>78</v>
      </c>
    </row>
    <row r="21" spans="1:7" ht="18.75" customHeight="1" x14ac:dyDescent="0.3">
      <c r="A21" s="33" t="s">
        <v>335</v>
      </c>
      <c r="B21" s="227">
        <v>21</v>
      </c>
      <c r="C21" s="227">
        <v>0</v>
      </c>
      <c r="D21" s="227">
        <v>0</v>
      </c>
      <c r="E21" s="227">
        <v>0</v>
      </c>
      <c r="F21" s="227">
        <v>0</v>
      </c>
      <c r="G21" s="227">
        <v>0</v>
      </c>
    </row>
    <row r="22" spans="1:7" ht="11.25" customHeight="1" x14ac:dyDescent="0.3">
      <c r="A22" s="33"/>
      <c r="B22" s="227"/>
      <c r="C22" s="227"/>
      <c r="D22" s="227"/>
      <c r="E22" s="227"/>
    </row>
    <row r="23" spans="1:7" ht="18.75" customHeight="1" x14ac:dyDescent="0.3">
      <c r="A23" s="225" t="s">
        <v>275</v>
      </c>
      <c r="B23" s="226">
        <f t="shared" ref="B23:G23" si="1">SUM(B24:B37)</f>
        <v>14</v>
      </c>
      <c r="C23" s="226">
        <f t="shared" si="1"/>
        <v>34</v>
      </c>
      <c r="D23" s="226">
        <f t="shared" si="1"/>
        <v>36</v>
      </c>
      <c r="E23" s="226">
        <f t="shared" si="1"/>
        <v>11</v>
      </c>
      <c r="F23" s="226">
        <f t="shared" si="1"/>
        <v>18</v>
      </c>
      <c r="G23" s="226">
        <f t="shared" si="1"/>
        <v>23</v>
      </c>
    </row>
    <row r="24" spans="1:7" ht="19.5" customHeight="1" x14ac:dyDescent="0.3">
      <c r="A24" s="33" t="s">
        <v>332</v>
      </c>
      <c r="B24" s="227">
        <v>1</v>
      </c>
      <c r="C24" s="227">
        <v>0</v>
      </c>
      <c r="D24" s="227">
        <v>0</v>
      </c>
      <c r="E24" s="227">
        <v>0</v>
      </c>
      <c r="F24" s="227">
        <v>0</v>
      </c>
      <c r="G24" s="227">
        <v>0</v>
      </c>
    </row>
    <row r="25" spans="1:7" ht="18.75" customHeight="1" x14ac:dyDescent="0.3">
      <c r="A25" s="33">
        <v>1</v>
      </c>
      <c r="B25" s="227">
        <v>0</v>
      </c>
      <c r="C25" s="227">
        <v>1</v>
      </c>
      <c r="D25" s="227">
        <v>0</v>
      </c>
      <c r="E25" s="227">
        <v>0</v>
      </c>
      <c r="F25" s="227">
        <v>0</v>
      </c>
      <c r="G25" s="227">
        <v>0</v>
      </c>
    </row>
    <row r="26" spans="1:7" ht="18.75" customHeight="1" x14ac:dyDescent="0.3">
      <c r="A26" s="33">
        <v>2</v>
      </c>
      <c r="B26" s="227">
        <v>0</v>
      </c>
      <c r="C26" s="227">
        <v>1</v>
      </c>
      <c r="D26" s="227">
        <v>0</v>
      </c>
      <c r="E26" s="227">
        <v>0</v>
      </c>
      <c r="F26" s="227">
        <v>1</v>
      </c>
      <c r="G26" s="227">
        <v>1</v>
      </c>
    </row>
    <row r="27" spans="1:7" ht="18.75" customHeight="1" x14ac:dyDescent="0.3">
      <c r="A27" s="33">
        <v>3</v>
      </c>
      <c r="B27" s="227">
        <v>0</v>
      </c>
      <c r="C27" s="227">
        <v>2</v>
      </c>
      <c r="D27" s="227">
        <v>5</v>
      </c>
      <c r="E27" s="227">
        <v>0</v>
      </c>
      <c r="F27" s="227">
        <v>0</v>
      </c>
      <c r="G27" s="227">
        <v>0</v>
      </c>
    </row>
    <row r="28" spans="1:7" ht="18.75" customHeight="1" x14ac:dyDescent="0.3">
      <c r="A28" s="33">
        <v>4</v>
      </c>
      <c r="B28" s="227">
        <v>0</v>
      </c>
      <c r="C28" s="227">
        <v>1</v>
      </c>
      <c r="D28" s="227">
        <v>1</v>
      </c>
      <c r="E28" s="227">
        <v>0</v>
      </c>
      <c r="F28" s="227">
        <v>1</v>
      </c>
      <c r="G28" s="227">
        <v>2</v>
      </c>
    </row>
    <row r="29" spans="1:7" ht="18.75" customHeight="1" x14ac:dyDescent="0.3">
      <c r="A29" s="33">
        <v>5</v>
      </c>
      <c r="B29" s="227">
        <v>2</v>
      </c>
      <c r="C29" s="227">
        <v>3</v>
      </c>
      <c r="D29" s="227">
        <v>1</v>
      </c>
      <c r="E29" s="227">
        <v>1</v>
      </c>
      <c r="F29" s="227">
        <v>1</v>
      </c>
      <c r="G29" s="227">
        <v>1</v>
      </c>
    </row>
    <row r="30" spans="1:7" ht="18.75" customHeight="1" x14ac:dyDescent="0.3">
      <c r="A30" s="33">
        <v>6</v>
      </c>
      <c r="B30" s="227">
        <v>1</v>
      </c>
      <c r="C30" s="227">
        <v>2</v>
      </c>
      <c r="D30" s="227">
        <v>2</v>
      </c>
      <c r="E30" s="227">
        <v>0</v>
      </c>
      <c r="F30" s="227">
        <v>0</v>
      </c>
      <c r="G30" s="227">
        <v>1</v>
      </c>
    </row>
    <row r="31" spans="1:7" ht="18.75" customHeight="1" x14ac:dyDescent="0.3">
      <c r="A31" s="33">
        <v>7</v>
      </c>
      <c r="B31" s="227">
        <v>3</v>
      </c>
      <c r="C31" s="227">
        <v>0</v>
      </c>
      <c r="D31" s="227">
        <v>1</v>
      </c>
      <c r="E31" s="227">
        <v>0</v>
      </c>
      <c r="F31" s="227">
        <v>0</v>
      </c>
      <c r="G31" s="227">
        <v>1</v>
      </c>
    </row>
    <row r="32" spans="1:7" ht="18.75" customHeight="1" x14ac:dyDescent="0.3">
      <c r="A32" s="33">
        <v>8</v>
      </c>
      <c r="B32" s="227">
        <v>1</v>
      </c>
      <c r="C32" s="227">
        <v>2</v>
      </c>
      <c r="D32" s="227">
        <v>1</v>
      </c>
      <c r="E32" s="227">
        <v>0</v>
      </c>
      <c r="F32" s="227">
        <v>0</v>
      </c>
      <c r="G32" s="227">
        <v>1</v>
      </c>
    </row>
    <row r="33" spans="1:13" ht="18.75" customHeight="1" x14ac:dyDescent="0.3">
      <c r="A33" s="33">
        <v>9</v>
      </c>
      <c r="B33" s="227">
        <v>1</v>
      </c>
      <c r="C33" s="227">
        <v>3</v>
      </c>
      <c r="D33" s="227">
        <v>0</v>
      </c>
      <c r="E33" s="227">
        <v>1</v>
      </c>
      <c r="F33" s="227">
        <v>2</v>
      </c>
      <c r="G33" s="227">
        <v>2</v>
      </c>
    </row>
    <row r="34" spans="1:13" ht="18.75" customHeight="1" x14ac:dyDescent="0.3">
      <c r="A34" s="33" t="s">
        <v>333</v>
      </c>
      <c r="B34" s="227">
        <v>4</v>
      </c>
      <c r="C34" s="227">
        <v>10</v>
      </c>
      <c r="D34" s="227">
        <v>8</v>
      </c>
      <c r="E34" s="227">
        <v>3</v>
      </c>
      <c r="F34" s="227">
        <v>7</v>
      </c>
      <c r="G34" s="227">
        <v>5</v>
      </c>
    </row>
    <row r="35" spans="1:13" ht="18.75" customHeight="1" x14ac:dyDescent="0.3">
      <c r="A35" s="33" t="s">
        <v>68</v>
      </c>
      <c r="B35" s="227">
        <v>1</v>
      </c>
      <c r="C35" s="227">
        <v>3</v>
      </c>
      <c r="D35" s="227">
        <v>6</v>
      </c>
      <c r="E35" s="227">
        <v>4</v>
      </c>
      <c r="F35" s="227">
        <v>3</v>
      </c>
      <c r="G35" s="227">
        <v>5</v>
      </c>
    </row>
    <row r="36" spans="1:13" ht="18.75" customHeight="1" x14ac:dyDescent="0.3">
      <c r="A36" s="33" t="s">
        <v>334</v>
      </c>
      <c r="B36" s="227">
        <v>0</v>
      </c>
      <c r="C36" s="227">
        <v>6</v>
      </c>
      <c r="D36" s="227">
        <v>11</v>
      </c>
      <c r="E36" s="227">
        <v>2</v>
      </c>
      <c r="F36" s="227">
        <v>3</v>
      </c>
      <c r="G36" s="227">
        <v>4</v>
      </c>
    </row>
    <row r="37" spans="1:13" ht="18.75" customHeight="1" x14ac:dyDescent="0.3">
      <c r="A37" s="33" t="s">
        <v>335</v>
      </c>
      <c r="B37" s="227">
        <v>0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</row>
    <row r="38" spans="1:13" ht="7.5" customHeight="1" x14ac:dyDescent="0.3">
      <c r="A38" s="33"/>
      <c r="B38" s="227"/>
      <c r="C38" s="227"/>
      <c r="D38" s="227"/>
      <c r="E38" s="227"/>
      <c r="F38" s="245"/>
      <c r="G38" s="245"/>
    </row>
    <row r="39" spans="1:13" ht="7.5" customHeight="1" x14ac:dyDescent="0.3">
      <c r="A39" s="300"/>
      <c r="B39" s="301"/>
      <c r="C39" s="301"/>
      <c r="D39" s="301"/>
      <c r="E39" s="301"/>
    </row>
    <row r="40" spans="1:13" ht="18.75" customHeight="1" x14ac:dyDescent="0.3">
      <c r="A40" s="225" t="s">
        <v>34</v>
      </c>
      <c r="B40" s="226">
        <f t="shared" ref="B40:E40" si="2">SUM(B41:B54)</f>
        <v>638</v>
      </c>
      <c r="C40" s="226">
        <f t="shared" si="2"/>
        <v>617</v>
      </c>
      <c r="D40" s="226">
        <f t="shared" si="2"/>
        <v>433</v>
      </c>
      <c r="E40" s="226">
        <f t="shared" si="2"/>
        <v>588</v>
      </c>
      <c r="F40" s="226">
        <f>SUM(F41:F54)</f>
        <v>735</v>
      </c>
      <c r="G40" s="226">
        <f>SUM(G41:G54)</f>
        <v>672</v>
      </c>
    </row>
    <row r="41" spans="1:13" ht="18.75" customHeight="1" x14ac:dyDescent="0.3">
      <c r="A41" s="33" t="s">
        <v>332</v>
      </c>
      <c r="B41" s="227">
        <f>SUM(B8+B24)</f>
        <v>8</v>
      </c>
      <c r="C41" s="227">
        <f>SUM(C8+C24)</f>
        <v>1</v>
      </c>
      <c r="D41" s="227">
        <f>SUM(D8+D24)</f>
        <v>0</v>
      </c>
      <c r="E41" s="227">
        <f>SUM(E8+E24)</f>
        <v>0</v>
      </c>
      <c r="F41" s="227">
        <f>SUM(F8+F24)</f>
        <v>0</v>
      </c>
      <c r="G41" s="227">
        <v>0</v>
      </c>
      <c r="I41" s="229"/>
      <c r="M41" s="229"/>
    </row>
    <row r="42" spans="1:13" ht="18.75" customHeight="1" x14ac:dyDescent="0.3">
      <c r="A42" s="33">
        <v>1</v>
      </c>
      <c r="B42" s="227">
        <f t="shared" ref="B42:E42" si="3">SUM(B9+B25)</f>
        <v>23</v>
      </c>
      <c r="C42" s="227">
        <f t="shared" si="3"/>
        <v>40</v>
      </c>
      <c r="D42" s="227">
        <f t="shared" si="3"/>
        <v>29</v>
      </c>
      <c r="E42" s="227">
        <f t="shared" si="3"/>
        <v>44</v>
      </c>
      <c r="F42" s="227">
        <f t="shared" ref="F42" si="4">SUM(F9+F25)</f>
        <v>46</v>
      </c>
      <c r="G42" s="227">
        <v>44</v>
      </c>
      <c r="I42" s="229"/>
      <c r="J42" s="229"/>
      <c r="K42" s="229"/>
      <c r="L42" s="229"/>
      <c r="M42" s="229"/>
    </row>
    <row r="43" spans="1:13" ht="18.75" customHeight="1" x14ac:dyDescent="0.3">
      <c r="A43" s="33">
        <v>2</v>
      </c>
      <c r="B43" s="227">
        <f t="shared" ref="B43:E43" si="5">SUM(B10+B26)</f>
        <v>34</v>
      </c>
      <c r="C43" s="227">
        <f t="shared" si="5"/>
        <v>31</v>
      </c>
      <c r="D43" s="227">
        <f t="shared" si="5"/>
        <v>23</v>
      </c>
      <c r="E43" s="227">
        <f t="shared" si="5"/>
        <v>36</v>
      </c>
      <c r="F43" s="227">
        <f t="shared" ref="F43" si="6">SUM(F10+F26)</f>
        <v>51</v>
      </c>
      <c r="G43" s="227">
        <v>29</v>
      </c>
      <c r="I43" s="229"/>
      <c r="J43" s="229"/>
      <c r="K43" s="302"/>
      <c r="L43" s="229"/>
      <c r="M43" s="229"/>
    </row>
    <row r="44" spans="1:13" ht="18.75" customHeight="1" x14ac:dyDescent="0.3">
      <c r="A44" s="33">
        <v>3</v>
      </c>
      <c r="B44" s="227">
        <f t="shared" ref="B44:E44" si="7">SUM(B11+B27)</f>
        <v>28</v>
      </c>
      <c r="C44" s="227">
        <f t="shared" si="7"/>
        <v>32</v>
      </c>
      <c r="D44" s="227">
        <f t="shared" si="7"/>
        <v>24</v>
      </c>
      <c r="E44" s="227">
        <f t="shared" si="7"/>
        <v>33</v>
      </c>
      <c r="F44" s="227">
        <f t="shared" ref="F44" si="8">SUM(F11+F27)</f>
        <v>45</v>
      </c>
      <c r="G44" s="227">
        <v>37</v>
      </c>
      <c r="I44" s="229"/>
      <c r="J44" s="229"/>
      <c r="K44" s="229"/>
      <c r="L44" s="229"/>
      <c r="M44" s="229"/>
    </row>
    <row r="45" spans="1:13" ht="18.75" customHeight="1" x14ac:dyDescent="0.3">
      <c r="A45" s="33">
        <v>4</v>
      </c>
      <c r="B45" s="227">
        <f t="shared" ref="B45:E45" si="9">SUM(B12+B28)</f>
        <v>39</v>
      </c>
      <c r="C45" s="227">
        <f t="shared" si="9"/>
        <v>24</v>
      </c>
      <c r="D45" s="227">
        <f t="shared" si="9"/>
        <v>20</v>
      </c>
      <c r="E45" s="227">
        <f t="shared" si="9"/>
        <v>28</v>
      </c>
      <c r="F45" s="227">
        <f t="shared" ref="F45" si="10">SUM(F12+F28)</f>
        <v>46</v>
      </c>
      <c r="G45" s="227">
        <v>48</v>
      </c>
      <c r="H45" s="229"/>
      <c r="I45" s="229"/>
      <c r="J45" s="229"/>
      <c r="K45" s="229"/>
      <c r="L45" s="229"/>
      <c r="M45" s="229"/>
    </row>
    <row r="46" spans="1:13" ht="18.75" customHeight="1" x14ac:dyDescent="0.3">
      <c r="A46" s="33">
        <v>5</v>
      </c>
      <c r="B46" s="227">
        <f t="shared" ref="B46:E46" si="11">SUM(B13+B29)</f>
        <v>52</v>
      </c>
      <c r="C46" s="227">
        <f t="shared" si="11"/>
        <v>49</v>
      </c>
      <c r="D46" s="227">
        <f t="shared" si="11"/>
        <v>24</v>
      </c>
      <c r="E46" s="227">
        <f t="shared" si="11"/>
        <v>44</v>
      </c>
      <c r="F46" s="227">
        <f t="shared" ref="F46" si="12">SUM(F13+F29)</f>
        <v>35</v>
      </c>
      <c r="G46" s="227">
        <v>42</v>
      </c>
      <c r="I46" s="229"/>
      <c r="J46" s="229"/>
      <c r="K46" s="229"/>
      <c r="L46" s="229"/>
      <c r="M46" s="229"/>
    </row>
    <row r="47" spans="1:13" ht="18" customHeight="1" x14ac:dyDescent="0.3">
      <c r="A47" s="33">
        <v>6</v>
      </c>
      <c r="B47" s="227">
        <f t="shared" ref="B47:E47" si="13">SUM(B14+B30)</f>
        <v>43</v>
      </c>
      <c r="C47" s="227">
        <f t="shared" si="13"/>
        <v>41</v>
      </c>
      <c r="D47" s="227">
        <f t="shared" si="13"/>
        <v>30</v>
      </c>
      <c r="E47" s="227">
        <f t="shared" si="13"/>
        <v>26</v>
      </c>
      <c r="F47" s="227">
        <f t="shared" ref="F47" si="14">SUM(F14+F30)</f>
        <v>51</v>
      </c>
      <c r="G47" s="227">
        <v>43</v>
      </c>
      <c r="J47" s="229"/>
      <c r="K47" s="229"/>
      <c r="M47" s="229"/>
    </row>
    <row r="48" spans="1:13" ht="18.75" customHeight="1" x14ac:dyDescent="0.3">
      <c r="A48" s="33">
        <v>7</v>
      </c>
      <c r="B48" s="227">
        <f t="shared" ref="B48:E48" si="15">SUM(B15+B31)</f>
        <v>37</v>
      </c>
      <c r="C48" s="227">
        <f t="shared" si="15"/>
        <v>40</v>
      </c>
      <c r="D48" s="227">
        <f t="shared" si="15"/>
        <v>33</v>
      </c>
      <c r="E48" s="227">
        <f t="shared" si="15"/>
        <v>37</v>
      </c>
      <c r="F48" s="227">
        <f t="shared" ref="F48" si="16">SUM(F15+F31)</f>
        <v>29</v>
      </c>
      <c r="G48" s="227">
        <v>39</v>
      </c>
      <c r="J48" s="229"/>
      <c r="K48" s="229"/>
      <c r="L48" s="229"/>
    </row>
    <row r="49" spans="1:8" ht="18.75" customHeight="1" x14ac:dyDescent="0.3">
      <c r="A49" s="33">
        <v>8</v>
      </c>
      <c r="B49" s="227">
        <f t="shared" ref="B49:E49" si="17">SUM(B16+B32)</f>
        <v>30</v>
      </c>
      <c r="C49" s="227">
        <f t="shared" si="17"/>
        <v>37</v>
      </c>
      <c r="D49" s="227">
        <f t="shared" si="17"/>
        <v>36</v>
      </c>
      <c r="E49" s="227">
        <f t="shared" si="17"/>
        <v>39</v>
      </c>
      <c r="F49" s="227">
        <f t="shared" ref="F49" si="18">SUM(F16+F32)</f>
        <v>40</v>
      </c>
      <c r="G49" s="227">
        <v>45</v>
      </c>
    </row>
    <row r="50" spans="1:8" ht="18.75" customHeight="1" x14ac:dyDescent="0.3">
      <c r="A50" s="33">
        <v>9</v>
      </c>
      <c r="B50" s="227">
        <f t="shared" ref="B50:E50" si="19">SUM(B17+B33)</f>
        <v>28</v>
      </c>
      <c r="C50" s="227">
        <f t="shared" si="19"/>
        <v>38</v>
      </c>
      <c r="D50" s="227">
        <f t="shared" si="19"/>
        <v>21</v>
      </c>
      <c r="E50" s="227">
        <f t="shared" si="19"/>
        <v>36</v>
      </c>
      <c r="F50" s="227">
        <f t="shared" ref="F50" si="20">SUM(F17+F33)</f>
        <v>36</v>
      </c>
      <c r="G50" s="227">
        <v>36</v>
      </c>
      <c r="H50" s="229"/>
    </row>
    <row r="51" spans="1:8" ht="18.75" customHeight="1" x14ac:dyDescent="0.3">
      <c r="A51" s="33" t="s">
        <v>333</v>
      </c>
      <c r="B51" s="227">
        <f t="shared" ref="B51:E51" si="21">SUM(B18+B34)</f>
        <v>117</v>
      </c>
      <c r="C51" s="227">
        <f t="shared" si="21"/>
        <v>142</v>
      </c>
      <c r="D51" s="227">
        <f t="shared" si="21"/>
        <v>78</v>
      </c>
      <c r="E51" s="227">
        <f t="shared" si="21"/>
        <v>111</v>
      </c>
      <c r="F51" s="227">
        <f t="shared" ref="F51" si="22">SUM(F18+F34)</f>
        <v>157</v>
      </c>
      <c r="G51" s="227">
        <v>132</v>
      </c>
    </row>
    <row r="52" spans="1:8" ht="18.75" customHeight="1" x14ac:dyDescent="0.3">
      <c r="A52" s="33" t="s">
        <v>68</v>
      </c>
      <c r="B52" s="227">
        <f t="shared" ref="B52:E52" si="23">SUM(B19+B35)</f>
        <v>85</v>
      </c>
      <c r="C52" s="227">
        <f t="shared" si="23"/>
        <v>66</v>
      </c>
      <c r="D52" s="227">
        <f t="shared" si="23"/>
        <v>52</v>
      </c>
      <c r="E52" s="227">
        <f t="shared" si="23"/>
        <v>71</v>
      </c>
      <c r="F52" s="227">
        <f t="shared" ref="F52" si="24">SUM(F19+F35)</f>
        <v>91</v>
      </c>
      <c r="G52" s="227">
        <v>95</v>
      </c>
      <c r="H52" s="229"/>
    </row>
    <row r="53" spans="1:8" ht="18.75" customHeight="1" x14ac:dyDescent="0.3">
      <c r="A53" s="33" t="s">
        <v>334</v>
      </c>
      <c r="B53" s="227">
        <f t="shared" ref="B53:E53" si="25">SUM(B20+B36)</f>
        <v>93</v>
      </c>
      <c r="C53" s="227">
        <f t="shared" si="25"/>
        <v>76</v>
      </c>
      <c r="D53" s="227">
        <f t="shared" si="25"/>
        <v>63</v>
      </c>
      <c r="E53" s="227">
        <f t="shared" si="25"/>
        <v>83</v>
      </c>
      <c r="F53" s="227">
        <f t="shared" ref="F53" si="26">SUM(F20+F36)</f>
        <v>108</v>
      </c>
      <c r="G53" s="227">
        <v>82</v>
      </c>
    </row>
    <row r="54" spans="1:8" ht="18.75" customHeight="1" x14ac:dyDescent="0.3">
      <c r="A54" s="33" t="s">
        <v>335</v>
      </c>
      <c r="B54" s="227">
        <f t="shared" ref="B54:E54" si="27">SUM(B21+B37)</f>
        <v>21</v>
      </c>
      <c r="C54" s="227">
        <f t="shared" si="27"/>
        <v>0</v>
      </c>
      <c r="D54" s="227">
        <f t="shared" si="27"/>
        <v>0</v>
      </c>
      <c r="E54" s="227">
        <f t="shared" si="27"/>
        <v>0</v>
      </c>
      <c r="F54" s="227">
        <f t="shared" ref="F54" si="28">SUM(F21+F37)</f>
        <v>0</v>
      </c>
      <c r="G54" s="227">
        <v>0</v>
      </c>
    </row>
    <row r="55" spans="1:8" ht="7.5" customHeight="1" x14ac:dyDescent="0.3">
      <c r="A55" s="303"/>
      <c r="B55" s="248"/>
      <c r="C55" s="248"/>
      <c r="D55" s="248"/>
      <c r="E55" s="248"/>
      <c r="F55" s="248"/>
      <c r="G55" s="248"/>
    </row>
    <row r="56" spans="1:8" ht="15" customHeight="1" x14ac:dyDescent="0.3">
      <c r="A56" s="33"/>
      <c r="B56" s="227"/>
      <c r="C56" s="227"/>
      <c r="D56" s="227"/>
      <c r="E56" s="227"/>
      <c r="F56" s="227"/>
      <c r="G56" s="227"/>
    </row>
    <row r="57" spans="1:8" s="160" customFormat="1" ht="14.1" customHeight="1" x14ac:dyDescent="0.35">
      <c r="A57" s="287"/>
      <c r="F57" s="292"/>
      <c r="G57" s="292" t="s">
        <v>323</v>
      </c>
    </row>
    <row r="58" spans="1:8" s="160" customFormat="1" ht="14.1" customHeight="1" x14ac:dyDescent="0.35">
      <c r="A58" s="287"/>
      <c r="B58" s="126"/>
      <c r="C58" s="126"/>
      <c r="D58" s="126"/>
      <c r="E58" s="126"/>
      <c r="F58" s="12"/>
      <c r="G58" s="12" t="s">
        <v>324</v>
      </c>
    </row>
    <row r="59" spans="1:8" ht="21" customHeight="1" x14ac:dyDescent="0.3">
      <c r="F59" s="35"/>
      <c r="G59" s="35"/>
    </row>
    <row r="60" spans="1:8" x14ac:dyDescent="0.3">
      <c r="C60" s="148"/>
      <c r="E60" s="246"/>
      <c r="F60" s="246"/>
      <c r="G60" s="246"/>
    </row>
    <row r="61" spans="1:8" x14ac:dyDescent="0.3">
      <c r="C61" s="148"/>
      <c r="E61" s="246"/>
      <c r="F61" s="246"/>
      <c r="G61" s="246"/>
    </row>
    <row r="62" spans="1:8" x14ac:dyDescent="0.3">
      <c r="C62" s="148"/>
      <c r="E62" s="246"/>
      <c r="F62" s="246"/>
      <c r="G62" s="246"/>
    </row>
    <row r="63" spans="1:8" x14ac:dyDescent="0.3">
      <c r="C63" s="148"/>
      <c r="E63" s="246"/>
      <c r="F63" s="246"/>
      <c r="G63" s="246"/>
    </row>
    <row r="64" spans="1:8" x14ac:dyDescent="0.3">
      <c r="C64" s="148"/>
      <c r="E64" s="246"/>
      <c r="F64" s="246"/>
      <c r="G64" s="246"/>
    </row>
    <row r="65" spans="3:7" x14ac:dyDescent="0.3">
      <c r="C65" s="148"/>
      <c r="E65" s="246"/>
      <c r="F65" s="246"/>
      <c r="G65" s="246"/>
    </row>
    <row r="66" spans="3:7" x14ac:dyDescent="0.3">
      <c r="C66" s="148"/>
      <c r="E66" s="246"/>
      <c r="F66" s="246"/>
      <c r="G66" s="246"/>
    </row>
    <row r="67" spans="3:7" x14ac:dyDescent="0.3">
      <c r="C67" s="148"/>
      <c r="E67" s="246"/>
      <c r="F67" s="246"/>
      <c r="G67" s="246"/>
    </row>
    <row r="68" spans="3:7" x14ac:dyDescent="0.3">
      <c r="E68" s="246"/>
      <c r="F68" s="246"/>
      <c r="G68" s="246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70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7" tint="0.79998168889431442"/>
  </sheetPr>
  <dimension ref="A1:J70"/>
  <sheetViews>
    <sheetView view="pageBreakPreview" zoomScale="90" zoomScaleSheetLayoutView="90" workbookViewId="0"/>
  </sheetViews>
  <sheetFormatPr defaultColWidth="9.109375" defaultRowHeight="15.6" x14ac:dyDescent="0.3"/>
  <cols>
    <col min="1" max="1" width="43.33203125" style="91" customWidth="1"/>
    <col min="2" max="7" width="12.33203125" style="100" customWidth="1"/>
    <col min="8" max="256" width="9.109375" style="91"/>
    <col min="257" max="257" width="43.33203125" style="91" customWidth="1"/>
    <col min="258" max="263" width="12.33203125" style="91" customWidth="1"/>
    <col min="264" max="512" width="9.109375" style="91"/>
    <col min="513" max="513" width="43.33203125" style="91" customWidth="1"/>
    <col min="514" max="519" width="12.33203125" style="91" customWidth="1"/>
    <col min="520" max="768" width="9.109375" style="91"/>
    <col min="769" max="769" width="43.33203125" style="91" customWidth="1"/>
    <col min="770" max="775" width="12.33203125" style="91" customWidth="1"/>
    <col min="776" max="1024" width="9.109375" style="91"/>
    <col min="1025" max="1025" width="43.33203125" style="91" customWidth="1"/>
    <col min="1026" max="1031" width="12.33203125" style="91" customWidth="1"/>
    <col min="1032" max="1280" width="9.109375" style="91"/>
    <col min="1281" max="1281" width="43.33203125" style="91" customWidth="1"/>
    <col min="1282" max="1287" width="12.33203125" style="91" customWidth="1"/>
    <col min="1288" max="1536" width="9.109375" style="91"/>
    <col min="1537" max="1537" width="43.33203125" style="91" customWidth="1"/>
    <col min="1538" max="1543" width="12.33203125" style="91" customWidth="1"/>
    <col min="1544" max="1792" width="9.109375" style="91"/>
    <col min="1793" max="1793" width="43.33203125" style="91" customWidth="1"/>
    <col min="1794" max="1799" width="12.33203125" style="91" customWidth="1"/>
    <col min="1800" max="2048" width="9.109375" style="91"/>
    <col min="2049" max="2049" width="43.33203125" style="91" customWidth="1"/>
    <col min="2050" max="2055" width="12.33203125" style="91" customWidth="1"/>
    <col min="2056" max="2304" width="9.109375" style="91"/>
    <col min="2305" max="2305" width="43.33203125" style="91" customWidth="1"/>
    <col min="2306" max="2311" width="12.33203125" style="91" customWidth="1"/>
    <col min="2312" max="2560" width="9.109375" style="91"/>
    <col min="2561" max="2561" width="43.33203125" style="91" customWidth="1"/>
    <col min="2562" max="2567" width="12.33203125" style="91" customWidth="1"/>
    <col min="2568" max="2816" width="9.109375" style="91"/>
    <col min="2817" max="2817" width="43.33203125" style="91" customWidth="1"/>
    <col min="2818" max="2823" width="12.33203125" style="91" customWidth="1"/>
    <col min="2824" max="3072" width="9.109375" style="91"/>
    <col min="3073" max="3073" width="43.33203125" style="91" customWidth="1"/>
    <col min="3074" max="3079" width="12.33203125" style="91" customWidth="1"/>
    <col min="3080" max="3328" width="9.109375" style="91"/>
    <col min="3329" max="3329" width="43.33203125" style="91" customWidth="1"/>
    <col min="3330" max="3335" width="12.33203125" style="91" customWidth="1"/>
    <col min="3336" max="3584" width="9.109375" style="91"/>
    <col min="3585" max="3585" width="43.33203125" style="91" customWidth="1"/>
    <col min="3586" max="3591" width="12.33203125" style="91" customWidth="1"/>
    <col min="3592" max="3840" width="9.109375" style="91"/>
    <col min="3841" max="3841" width="43.33203125" style="91" customWidth="1"/>
    <col min="3842" max="3847" width="12.33203125" style="91" customWidth="1"/>
    <col min="3848" max="4096" width="9.109375" style="91"/>
    <col min="4097" max="4097" width="43.33203125" style="91" customWidth="1"/>
    <col min="4098" max="4103" width="12.33203125" style="91" customWidth="1"/>
    <col min="4104" max="4352" width="9.109375" style="91"/>
    <col min="4353" max="4353" width="43.33203125" style="91" customWidth="1"/>
    <col min="4354" max="4359" width="12.33203125" style="91" customWidth="1"/>
    <col min="4360" max="4608" width="9.109375" style="91"/>
    <col min="4609" max="4609" width="43.33203125" style="91" customWidth="1"/>
    <col min="4610" max="4615" width="12.33203125" style="91" customWidth="1"/>
    <col min="4616" max="4864" width="9.109375" style="91"/>
    <col min="4865" max="4865" width="43.33203125" style="91" customWidth="1"/>
    <col min="4866" max="4871" width="12.33203125" style="91" customWidth="1"/>
    <col min="4872" max="5120" width="9.109375" style="91"/>
    <col min="5121" max="5121" width="43.33203125" style="91" customWidth="1"/>
    <col min="5122" max="5127" width="12.33203125" style="91" customWidth="1"/>
    <col min="5128" max="5376" width="9.109375" style="91"/>
    <col min="5377" max="5377" width="43.33203125" style="91" customWidth="1"/>
    <col min="5378" max="5383" width="12.33203125" style="91" customWidth="1"/>
    <col min="5384" max="5632" width="9.109375" style="91"/>
    <col min="5633" max="5633" width="43.33203125" style="91" customWidth="1"/>
    <col min="5634" max="5639" width="12.33203125" style="91" customWidth="1"/>
    <col min="5640" max="5888" width="9.109375" style="91"/>
    <col min="5889" max="5889" width="43.33203125" style="91" customWidth="1"/>
    <col min="5890" max="5895" width="12.33203125" style="91" customWidth="1"/>
    <col min="5896" max="6144" width="9.109375" style="91"/>
    <col min="6145" max="6145" width="43.33203125" style="91" customWidth="1"/>
    <col min="6146" max="6151" width="12.33203125" style="91" customWidth="1"/>
    <col min="6152" max="6400" width="9.109375" style="91"/>
    <col min="6401" max="6401" width="43.33203125" style="91" customWidth="1"/>
    <col min="6402" max="6407" width="12.33203125" style="91" customWidth="1"/>
    <col min="6408" max="6656" width="9.109375" style="91"/>
    <col min="6657" max="6657" width="43.33203125" style="91" customWidth="1"/>
    <col min="6658" max="6663" width="12.33203125" style="91" customWidth="1"/>
    <col min="6664" max="6912" width="9.109375" style="91"/>
    <col min="6913" max="6913" width="43.33203125" style="91" customWidth="1"/>
    <col min="6914" max="6919" width="12.33203125" style="91" customWidth="1"/>
    <col min="6920" max="7168" width="9.109375" style="91"/>
    <col min="7169" max="7169" width="43.33203125" style="91" customWidth="1"/>
    <col min="7170" max="7175" width="12.33203125" style="91" customWidth="1"/>
    <col min="7176" max="7424" width="9.109375" style="91"/>
    <col min="7425" max="7425" width="43.33203125" style="91" customWidth="1"/>
    <col min="7426" max="7431" width="12.33203125" style="91" customWidth="1"/>
    <col min="7432" max="7680" width="9.109375" style="91"/>
    <col min="7681" max="7681" width="43.33203125" style="91" customWidth="1"/>
    <col min="7682" max="7687" width="12.33203125" style="91" customWidth="1"/>
    <col min="7688" max="7936" width="9.109375" style="91"/>
    <col min="7937" max="7937" width="43.33203125" style="91" customWidth="1"/>
    <col min="7938" max="7943" width="12.33203125" style="91" customWidth="1"/>
    <col min="7944" max="8192" width="9.109375" style="91"/>
    <col min="8193" max="8193" width="43.33203125" style="91" customWidth="1"/>
    <col min="8194" max="8199" width="12.33203125" style="91" customWidth="1"/>
    <col min="8200" max="8448" width="9.109375" style="91"/>
    <col min="8449" max="8449" width="43.33203125" style="91" customWidth="1"/>
    <col min="8450" max="8455" width="12.33203125" style="91" customWidth="1"/>
    <col min="8456" max="8704" width="9.109375" style="91"/>
    <col min="8705" max="8705" width="43.33203125" style="91" customWidth="1"/>
    <col min="8706" max="8711" width="12.33203125" style="91" customWidth="1"/>
    <col min="8712" max="8960" width="9.109375" style="91"/>
    <col min="8961" max="8961" width="43.33203125" style="91" customWidth="1"/>
    <col min="8962" max="8967" width="12.33203125" style="91" customWidth="1"/>
    <col min="8968" max="9216" width="9.109375" style="91"/>
    <col min="9217" max="9217" width="43.33203125" style="91" customWidth="1"/>
    <col min="9218" max="9223" width="12.33203125" style="91" customWidth="1"/>
    <col min="9224" max="9472" width="9.109375" style="91"/>
    <col min="9473" max="9473" width="43.33203125" style="91" customWidth="1"/>
    <col min="9474" max="9479" width="12.33203125" style="91" customWidth="1"/>
    <col min="9480" max="9728" width="9.109375" style="91"/>
    <col min="9729" max="9729" width="43.33203125" style="91" customWidth="1"/>
    <col min="9730" max="9735" width="12.33203125" style="91" customWidth="1"/>
    <col min="9736" max="9984" width="9.109375" style="91"/>
    <col min="9985" max="9985" width="43.33203125" style="91" customWidth="1"/>
    <col min="9986" max="9991" width="12.33203125" style="91" customWidth="1"/>
    <col min="9992" max="10240" width="9.109375" style="91"/>
    <col min="10241" max="10241" width="43.33203125" style="91" customWidth="1"/>
    <col min="10242" max="10247" width="12.33203125" style="91" customWidth="1"/>
    <col min="10248" max="10496" width="9.109375" style="91"/>
    <col min="10497" max="10497" width="43.33203125" style="91" customWidth="1"/>
    <col min="10498" max="10503" width="12.33203125" style="91" customWidth="1"/>
    <col min="10504" max="10752" width="9.109375" style="91"/>
    <col min="10753" max="10753" width="43.33203125" style="91" customWidth="1"/>
    <col min="10754" max="10759" width="12.33203125" style="91" customWidth="1"/>
    <col min="10760" max="11008" width="9.109375" style="91"/>
    <col min="11009" max="11009" width="43.33203125" style="91" customWidth="1"/>
    <col min="11010" max="11015" width="12.33203125" style="91" customWidth="1"/>
    <col min="11016" max="11264" width="9.109375" style="91"/>
    <col min="11265" max="11265" width="43.33203125" style="91" customWidth="1"/>
    <col min="11266" max="11271" width="12.33203125" style="91" customWidth="1"/>
    <col min="11272" max="11520" width="9.109375" style="91"/>
    <col min="11521" max="11521" width="43.33203125" style="91" customWidth="1"/>
    <col min="11522" max="11527" width="12.33203125" style="91" customWidth="1"/>
    <col min="11528" max="11776" width="9.109375" style="91"/>
    <col min="11777" max="11777" width="43.33203125" style="91" customWidth="1"/>
    <col min="11778" max="11783" width="12.33203125" style="91" customWidth="1"/>
    <col min="11784" max="12032" width="9.109375" style="91"/>
    <col min="12033" max="12033" width="43.33203125" style="91" customWidth="1"/>
    <col min="12034" max="12039" width="12.33203125" style="91" customWidth="1"/>
    <col min="12040" max="12288" width="9.109375" style="91"/>
    <col min="12289" max="12289" width="43.33203125" style="91" customWidth="1"/>
    <col min="12290" max="12295" width="12.33203125" style="91" customWidth="1"/>
    <col min="12296" max="12544" width="9.109375" style="91"/>
    <col min="12545" max="12545" width="43.33203125" style="91" customWidth="1"/>
    <col min="12546" max="12551" width="12.33203125" style="91" customWidth="1"/>
    <col min="12552" max="12800" width="9.109375" style="91"/>
    <col min="12801" max="12801" width="43.33203125" style="91" customWidth="1"/>
    <col min="12802" max="12807" width="12.33203125" style="91" customWidth="1"/>
    <col min="12808" max="13056" width="9.109375" style="91"/>
    <col min="13057" max="13057" width="43.33203125" style="91" customWidth="1"/>
    <col min="13058" max="13063" width="12.33203125" style="91" customWidth="1"/>
    <col min="13064" max="13312" width="9.109375" style="91"/>
    <col min="13313" max="13313" width="43.33203125" style="91" customWidth="1"/>
    <col min="13314" max="13319" width="12.33203125" style="91" customWidth="1"/>
    <col min="13320" max="13568" width="9.109375" style="91"/>
    <col min="13569" max="13569" width="43.33203125" style="91" customWidth="1"/>
    <col min="13570" max="13575" width="12.33203125" style="91" customWidth="1"/>
    <col min="13576" max="13824" width="9.109375" style="91"/>
    <col min="13825" max="13825" width="43.33203125" style="91" customWidth="1"/>
    <col min="13826" max="13831" width="12.33203125" style="91" customWidth="1"/>
    <col min="13832" max="14080" width="9.109375" style="91"/>
    <col min="14081" max="14081" width="43.33203125" style="91" customWidth="1"/>
    <col min="14082" max="14087" width="12.33203125" style="91" customWidth="1"/>
    <col min="14088" max="14336" width="9.109375" style="91"/>
    <col min="14337" max="14337" width="43.33203125" style="91" customWidth="1"/>
    <col min="14338" max="14343" width="12.33203125" style="91" customWidth="1"/>
    <col min="14344" max="14592" width="9.109375" style="91"/>
    <col min="14593" max="14593" width="43.33203125" style="91" customWidth="1"/>
    <col min="14594" max="14599" width="12.33203125" style="91" customWidth="1"/>
    <col min="14600" max="14848" width="9.109375" style="91"/>
    <col min="14849" max="14849" width="43.33203125" style="91" customWidth="1"/>
    <col min="14850" max="14855" width="12.33203125" style="91" customWidth="1"/>
    <col min="14856" max="15104" width="9.109375" style="91"/>
    <col min="15105" max="15105" width="43.33203125" style="91" customWidth="1"/>
    <col min="15106" max="15111" width="12.33203125" style="91" customWidth="1"/>
    <col min="15112" max="15360" width="9.109375" style="91"/>
    <col min="15361" max="15361" width="43.33203125" style="91" customWidth="1"/>
    <col min="15362" max="15367" width="12.33203125" style="91" customWidth="1"/>
    <col min="15368" max="15616" width="9.109375" style="91"/>
    <col min="15617" max="15617" width="43.33203125" style="91" customWidth="1"/>
    <col min="15618" max="15623" width="12.33203125" style="91" customWidth="1"/>
    <col min="15624" max="15872" width="9.109375" style="91"/>
    <col min="15873" max="15873" width="43.33203125" style="91" customWidth="1"/>
    <col min="15874" max="15879" width="12.33203125" style="91" customWidth="1"/>
    <col min="15880" max="16128" width="9.109375" style="91"/>
    <col min="16129" max="16129" width="43.33203125" style="91" customWidth="1"/>
    <col min="16130" max="16135" width="12.33203125" style="91" customWidth="1"/>
    <col min="16136" max="16384" width="9.109375" style="91"/>
  </cols>
  <sheetData>
    <row r="1" spans="1:7" s="1" customFormat="1" ht="18" customHeight="1" x14ac:dyDescent="0.35">
      <c r="A1" s="48" t="s">
        <v>336</v>
      </c>
      <c r="B1" s="18"/>
      <c r="C1" s="18"/>
      <c r="D1" s="78"/>
      <c r="E1" s="78"/>
      <c r="F1" s="78"/>
      <c r="G1" s="78"/>
    </row>
    <row r="2" spans="1:7" s="1" customFormat="1" ht="18" customHeight="1" x14ac:dyDescent="0.35">
      <c r="A2" s="20" t="s">
        <v>337</v>
      </c>
      <c r="B2" s="18"/>
      <c r="C2" s="18"/>
      <c r="D2" s="21"/>
      <c r="E2" s="21"/>
      <c r="F2" s="21"/>
      <c r="G2" s="21"/>
    </row>
    <row r="3" spans="1:7" ht="14.25" customHeight="1" x14ac:dyDescent="0.35">
      <c r="F3" s="247"/>
      <c r="G3" s="247"/>
    </row>
    <row r="4" spans="1:7" ht="17.25" customHeight="1" x14ac:dyDescent="0.3">
      <c r="A4" s="193" t="s">
        <v>338</v>
      </c>
      <c r="B4" s="533" t="s">
        <v>107</v>
      </c>
      <c r="C4" s="533"/>
      <c r="D4" s="533"/>
      <c r="E4" s="533"/>
      <c r="F4" s="533"/>
      <c r="G4" s="533"/>
    </row>
    <row r="5" spans="1:7" ht="17.25" customHeight="1" x14ac:dyDescent="0.3">
      <c r="A5" s="194" t="s">
        <v>339</v>
      </c>
      <c r="B5" s="195">
        <v>2019</v>
      </c>
      <c r="C5" s="195">
        <v>2020</v>
      </c>
      <c r="D5" s="195">
        <v>2021</v>
      </c>
      <c r="E5" s="195">
        <v>2022</v>
      </c>
      <c r="F5" s="195">
        <v>2023</v>
      </c>
      <c r="G5" s="195">
        <v>2024</v>
      </c>
    </row>
    <row r="6" spans="1:7" ht="7.5" customHeight="1" x14ac:dyDescent="0.35">
      <c r="A6" s="223"/>
      <c r="B6" s="224"/>
      <c r="C6" s="224"/>
      <c r="D6" s="224"/>
      <c r="E6" s="224"/>
    </row>
    <row r="7" spans="1:7" ht="17.25" customHeight="1" x14ac:dyDescent="0.3">
      <c r="A7" s="225" t="s">
        <v>273</v>
      </c>
      <c r="B7" s="226">
        <f t="shared" ref="B7:G7" si="0">SUM(B8:B22)</f>
        <v>624</v>
      </c>
      <c r="C7" s="226">
        <f t="shared" si="0"/>
        <v>583</v>
      </c>
      <c r="D7" s="226">
        <f t="shared" si="0"/>
        <v>397</v>
      </c>
      <c r="E7" s="226">
        <f t="shared" si="0"/>
        <v>577</v>
      </c>
      <c r="F7" s="226">
        <f t="shared" si="0"/>
        <v>717</v>
      </c>
      <c r="G7" s="226">
        <f t="shared" si="0"/>
        <v>649</v>
      </c>
    </row>
    <row r="8" spans="1:7" ht="17.25" customHeight="1" x14ac:dyDescent="0.3">
      <c r="A8" s="33" t="s">
        <v>340</v>
      </c>
      <c r="B8" s="227">
        <v>0</v>
      </c>
      <c r="C8" s="227">
        <v>1</v>
      </c>
      <c r="D8" s="227">
        <v>0</v>
      </c>
      <c r="E8" s="227">
        <v>0</v>
      </c>
      <c r="F8" s="227">
        <v>0</v>
      </c>
      <c r="G8" s="227">
        <v>0</v>
      </c>
    </row>
    <row r="9" spans="1:7" ht="17.25" customHeight="1" x14ac:dyDescent="0.3">
      <c r="A9" s="33" t="s">
        <v>68</v>
      </c>
      <c r="B9" s="227">
        <v>1</v>
      </c>
      <c r="C9" s="227">
        <v>4</v>
      </c>
      <c r="D9" s="227">
        <v>2</v>
      </c>
      <c r="E9" s="227">
        <v>2</v>
      </c>
      <c r="F9" s="227">
        <v>1</v>
      </c>
      <c r="G9" s="227">
        <v>0</v>
      </c>
    </row>
    <row r="10" spans="1:7" ht="17.25" customHeight="1" x14ac:dyDescent="0.3">
      <c r="A10" s="33" t="s">
        <v>61</v>
      </c>
      <c r="B10" s="227">
        <v>30</v>
      </c>
      <c r="C10" s="227">
        <v>23</v>
      </c>
      <c r="D10" s="227">
        <v>18</v>
      </c>
      <c r="E10" s="227">
        <v>15</v>
      </c>
      <c r="F10" s="227">
        <v>25</v>
      </c>
      <c r="G10" s="227">
        <v>28</v>
      </c>
    </row>
    <row r="11" spans="1:7" ht="17.25" customHeight="1" x14ac:dyDescent="0.3">
      <c r="A11" s="33" t="s">
        <v>62</v>
      </c>
      <c r="B11" s="227">
        <v>84</v>
      </c>
      <c r="C11" s="227">
        <v>74</v>
      </c>
      <c r="D11" s="227">
        <v>41</v>
      </c>
      <c r="E11" s="227">
        <v>71</v>
      </c>
      <c r="F11" s="227">
        <v>73</v>
      </c>
      <c r="G11" s="227">
        <v>80</v>
      </c>
    </row>
    <row r="12" spans="1:7" ht="17.25" customHeight="1" x14ac:dyDescent="0.3">
      <c r="A12" s="33" t="s">
        <v>63</v>
      </c>
      <c r="B12" s="227">
        <v>133</v>
      </c>
      <c r="C12" s="227">
        <v>129</v>
      </c>
      <c r="D12" s="227">
        <v>87</v>
      </c>
      <c r="E12" s="227">
        <v>133</v>
      </c>
      <c r="F12" s="227">
        <v>151</v>
      </c>
      <c r="G12" s="227">
        <v>117</v>
      </c>
    </row>
    <row r="13" spans="1:7" ht="17.25" customHeight="1" x14ac:dyDescent="0.3">
      <c r="A13" s="33" t="s">
        <v>64</v>
      </c>
      <c r="B13" s="227">
        <v>118</v>
      </c>
      <c r="C13" s="227">
        <v>127</v>
      </c>
      <c r="D13" s="227">
        <v>79</v>
      </c>
      <c r="E13" s="227">
        <v>126</v>
      </c>
      <c r="F13" s="227">
        <v>145</v>
      </c>
      <c r="G13" s="227">
        <v>157</v>
      </c>
    </row>
    <row r="14" spans="1:7" ht="17.25" customHeight="1" x14ac:dyDescent="0.3">
      <c r="A14" s="33" t="s">
        <v>65</v>
      </c>
      <c r="B14" s="227">
        <v>99</v>
      </c>
      <c r="C14" s="227">
        <v>87</v>
      </c>
      <c r="D14" s="227">
        <v>72</v>
      </c>
      <c r="E14" s="227">
        <v>88</v>
      </c>
      <c r="F14" s="227">
        <v>128</v>
      </c>
      <c r="G14" s="227">
        <v>111</v>
      </c>
    </row>
    <row r="15" spans="1:7" ht="17.25" customHeight="1" x14ac:dyDescent="0.3">
      <c r="A15" s="33" t="s">
        <v>66</v>
      </c>
      <c r="B15" s="227">
        <v>64</v>
      </c>
      <c r="C15" s="227">
        <v>52</v>
      </c>
      <c r="D15" s="227">
        <v>41</v>
      </c>
      <c r="E15" s="227">
        <v>67</v>
      </c>
      <c r="F15" s="227">
        <v>83</v>
      </c>
      <c r="G15" s="227">
        <v>63</v>
      </c>
    </row>
    <row r="16" spans="1:7" ht="17.25" customHeight="1" x14ac:dyDescent="0.3">
      <c r="A16" s="33" t="s">
        <v>67</v>
      </c>
      <c r="B16" s="227">
        <v>35</v>
      </c>
      <c r="C16" s="227">
        <v>36</v>
      </c>
      <c r="D16" s="227">
        <v>23</v>
      </c>
      <c r="E16" s="227">
        <v>27</v>
      </c>
      <c r="F16" s="227">
        <v>45</v>
      </c>
      <c r="G16" s="227">
        <v>29</v>
      </c>
    </row>
    <row r="17" spans="1:7" ht="17.25" customHeight="1" x14ac:dyDescent="0.3">
      <c r="A17" s="33" t="s">
        <v>341</v>
      </c>
      <c r="B17" s="227">
        <v>29</v>
      </c>
      <c r="C17" s="227">
        <v>23</v>
      </c>
      <c r="D17" s="227">
        <v>14</v>
      </c>
      <c r="E17" s="227">
        <v>19</v>
      </c>
      <c r="F17" s="227">
        <v>21</v>
      </c>
      <c r="G17" s="227">
        <v>21</v>
      </c>
    </row>
    <row r="18" spans="1:7" ht="17.25" customHeight="1" x14ac:dyDescent="0.3">
      <c r="A18" s="33" t="s">
        <v>342</v>
      </c>
      <c r="B18" s="227">
        <v>15</v>
      </c>
      <c r="C18" s="227">
        <v>6</v>
      </c>
      <c r="D18" s="227">
        <v>8</v>
      </c>
      <c r="E18" s="227">
        <v>16</v>
      </c>
      <c r="F18" s="227">
        <v>19</v>
      </c>
      <c r="G18" s="227">
        <v>7</v>
      </c>
    </row>
    <row r="19" spans="1:7" ht="17.25" customHeight="1" x14ac:dyDescent="0.3">
      <c r="A19" s="33" t="s">
        <v>343</v>
      </c>
      <c r="B19" s="227">
        <v>4</v>
      </c>
      <c r="C19" s="227">
        <v>8</v>
      </c>
      <c r="D19" s="227">
        <v>6</v>
      </c>
      <c r="E19" s="227">
        <v>8</v>
      </c>
      <c r="F19" s="227">
        <v>8</v>
      </c>
      <c r="G19" s="227">
        <v>14</v>
      </c>
    </row>
    <row r="20" spans="1:7" ht="17.25" customHeight="1" x14ac:dyDescent="0.3">
      <c r="A20" s="33" t="s">
        <v>344</v>
      </c>
      <c r="B20" s="227">
        <v>4</v>
      </c>
      <c r="C20" s="227">
        <v>2</v>
      </c>
      <c r="D20" s="227">
        <v>1</v>
      </c>
      <c r="E20" s="227">
        <v>1</v>
      </c>
      <c r="F20" s="227">
        <v>10</v>
      </c>
      <c r="G20" s="227">
        <v>3</v>
      </c>
    </row>
    <row r="21" spans="1:7" ht="17.25" customHeight="1" x14ac:dyDescent="0.3">
      <c r="A21" s="33" t="s">
        <v>345</v>
      </c>
      <c r="B21" s="227">
        <v>7</v>
      </c>
      <c r="C21" s="227">
        <v>4</v>
      </c>
      <c r="D21" s="227">
        <v>2</v>
      </c>
      <c r="E21" s="227">
        <v>2</v>
      </c>
      <c r="F21" s="227">
        <v>3</v>
      </c>
      <c r="G21" s="227">
        <v>2</v>
      </c>
    </row>
    <row r="22" spans="1:7" ht="17.25" customHeight="1" x14ac:dyDescent="0.3">
      <c r="A22" s="33" t="s">
        <v>285</v>
      </c>
      <c r="B22" s="227">
        <v>1</v>
      </c>
      <c r="C22" s="227">
        <v>7</v>
      </c>
      <c r="D22" s="227">
        <v>3</v>
      </c>
      <c r="E22" s="227">
        <v>2</v>
      </c>
      <c r="F22" s="227">
        <v>5</v>
      </c>
      <c r="G22" s="227">
        <v>17</v>
      </c>
    </row>
    <row r="23" spans="1:7" ht="18.75" customHeight="1" x14ac:dyDescent="0.3">
      <c r="A23" s="225"/>
      <c r="B23" s="226"/>
      <c r="C23" s="226"/>
      <c r="D23" s="226"/>
      <c r="E23" s="226"/>
    </row>
    <row r="24" spans="1:7" ht="17.25" customHeight="1" x14ac:dyDescent="0.3">
      <c r="A24" s="225" t="s">
        <v>275</v>
      </c>
      <c r="B24" s="226">
        <f t="shared" ref="B24:F24" si="1">SUM(B25:B39)</f>
        <v>14</v>
      </c>
      <c r="C24" s="226">
        <f t="shared" si="1"/>
        <v>34</v>
      </c>
      <c r="D24" s="226">
        <f t="shared" si="1"/>
        <v>36</v>
      </c>
      <c r="E24" s="226">
        <f t="shared" si="1"/>
        <v>11</v>
      </c>
      <c r="F24" s="226">
        <f t="shared" si="1"/>
        <v>18</v>
      </c>
      <c r="G24" s="226">
        <f>SUM(G25:G39)</f>
        <v>23</v>
      </c>
    </row>
    <row r="25" spans="1:7" ht="17.25" customHeight="1" x14ac:dyDescent="0.3">
      <c r="A25" s="33" t="s">
        <v>340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</row>
    <row r="26" spans="1:7" ht="17.25" customHeight="1" x14ac:dyDescent="0.3">
      <c r="A26" s="33" t="s">
        <v>68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</row>
    <row r="27" spans="1:7" ht="17.25" customHeight="1" x14ac:dyDescent="0.3">
      <c r="A27" s="33" t="s">
        <v>61</v>
      </c>
      <c r="B27" s="227">
        <v>0</v>
      </c>
      <c r="C27" s="227">
        <v>0</v>
      </c>
      <c r="D27" s="227">
        <v>0</v>
      </c>
      <c r="E27" s="227">
        <v>0</v>
      </c>
      <c r="F27" s="227">
        <v>0</v>
      </c>
      <c r="G27" s="227">
        <v>0</v>
      </c>
    </row>
    <row r="28" spans="1:7" ht="17.25" customHeight="1" x14ac:dyDescent="0.3">
      <c r="A28" s="33" t="s">
        <v>62</v>
      </c>
      <c r="B28" s="227">
        <v>1</v>
      </c>
      <c r="C28" s="227">
        <v>1</v>
      </c>
      <c r="D28" s="227">
        <v>3</v>
      </c>
      <c r="E28" s="227">
        <v>1</v>
      </c>
      <c r="F28" s="227">
        <v>0</v>
      </c>
      <c r="G28" s="227">
        <v>1</v>
      </c>
    </row>
    <row r="29" spans="1:7" ht="17.25" customHeight="1" x14ac:dyDescent="0.3">
      <c r="A29" s="33" t="s">
        <v>63</v>
      </c>
      <c r="B29" s="227">
        <v>3</v>
      </c>
      <c r="C29" s="227">
        <v>4</v>
      </c>
      <c r="D29" s="227">
        <v>4</v>
      </c>
      <c r="E29" s="227">
        <v>1</v>
      </c>
      <c r="F29" s="227">
        <v>3</v>
      </c>
      <c r="G29" s="227">
        <v>6</v>
      </c>
    </row>
    <row r="30" spans="1:7" ht="17.25" customHeight="1" x14ac:dyDescent="0.3">
      <c r="A30" s="33" t="s">
        <v>64</v>
      </c>
      <c r="B30" s="227">
        <v>2</v>
      </c>
      <c r="C30" s="227">
        <v>6</v>
      </c>
      <c r="D30" s="227">
        <v>8</v>
      </c>
      <c r="E30" s="227">
        <v>1</v>
      </c>
      <c r="F30" s="227">
        <v>5</v>
      </c>
      <c r="G30" s="227">
        <v>2</v>
      </c>
    </row>
    <row r="31" spans="1:7" ht="17.25" customHeight="1" x14ac:dyDescent="0.3">
      <c r="A31" s="33" t="s">
        <v>65</v>
      </c>
      <c r="B31" s="227">
        <v>4</v>
      </c>
      <c r="C31" s="227">
        <v>5</v>
      </c>
      <c r="D31" s="227">
        <v>3</v>
      </c>
      <c r="E31" s="227">
        <v>2</v>
      </c>
      <c r="F31" s="227">
        <v>3</v>
      </c>
      <c r="G31" s="227">
        <v>2</v>
      </c>
    </row>
    <row r="32" spans="1:7" ht="17.25" customHeight="1" x14ac:dyDescent="0.3">
      <c r="A32" s="33" t="s">
        <v>66</v>
      </c>
      <c r="B32" s="227">
        <v>2</v>
      </c>
      <c r="C32" s="227">
        <v>3</v>
      </c>
      <c r="D32" s="227">
        <v>7</v>
      </c>
      <c r="E32" s="227">
        <v>2</v>
      </c>
      <c r="F32" s="227">
        <v>4</v>
      </c>
      <c r="G32" s="227">
        <v>4</v>
      </c>
    </row>
    <row r="33" spans="1:10" ht="17.25" customHeight="1" x14ac:dyDescent="0.3">
      <c r="A33" s="33" t="s">
        <v>67</v>
      </c>
      <c r="B33" s="227">
        <v>0</v>
      </c>
      <c r="C33" s="227">
        <v>2</v>
      </c>
      <c r="D33" s="227">
        <v>4</v>
      </c>
      <c r="E33" s="227">
        <v>1</v>
      </c>
      <c r="F33" s="227">
        <v>2</v>
      </c>
      <c r="G33" s="227">
        <v>4</v>
      </c>
    </row>
    <row r="34" spans="1:10" ht="17.25" customHeight="1" x14ac:dyDescent="0.3">
      <c r="A34" s="33" t="s">
        <v>341</v>
      </c>
      <c r="B34" s="227">
        <v>2</v>
      </c>
      <c r="C34" s="227">
        <v>0</v>
      </c>
      <c r="D34" s="227">
        <v>3</v>
      </c>
      <c r="E34" s="227">
        <v>1</v>
      </c>
      <c r="F34" s="227">
        <v>1</v>
      </c>
      <c r="G34" s="227">
        <v>1</v>
      </c>
    </row>
    <row r="35" spans="1:10" ht="17.25" customHeight="1" x14ac:dyDescent="0.3">
      <c r="A35" s="33" t="s">
        <v>342</v>
      </c>
      <c r="B35" s="227">
        <v>0</v>
      </c>
      <c r="C35" s="227">
        <v>1</v>
      </c>
      <c r="D35" s="227">
        <v>2</v>
      </c>
      <c r="E35" s="227">
        <v>1</v>
      </c>
      <c r="F35" s="227">
        <v>0</v>
      </c>
      <c r="G35" s="227">
        <v>2</v>
      </c>
    </row>
    <row r="36" spans="1:10" ht="17.25" customHeight="1" x14ac:dyDescent="0.3">
      <c r="A36" s="33" t="s">
        <v>343</v>
      </c>
      <c r="B36" s="227">
        <v>0</v>
      </c>
      <c r="C36" s="227">
        <v>0</v>
      </c>
      <c r="D36" s="227">
        <v>2</v>
      </c>
      <c r="E36" s="227">
        <v>1</v>
      </c>
      <c r="F36" s="227">
        <v>0</v>
      </c>
      <c r="G36" s="227">
        <v>1</v>
      </c>
    </row>
    <row r="37" spans="1:10" ht="17.25" customHeight="1" x14ac:dyDescent="0.3">
      <c r="A37" s="33" t="s">
        <v>344</v>
      </c>
      <c r="B37" s="227">
        <v>0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</row>
    <row r="38" spans="1:10" ht="17.25" customHeight="1" x14ac:dyDescent="0.3">
      <c r="A38" s="33" t="s">
        <v>345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</row>
    <row r="39" spans="1:10" ht="17.25" customHeight="1" x14ac:dyDescent="0.3">
      <c r="A39" s="33" t="s">
        <v>285</v>
      </c>
      <c r="B39" s="227">
        <v>0</v>
      </c>
      <c r="C39" s="227">
        <v>12</v>
      </c>
      <c r="D39" s="227">
        <v>0</v>
      </c>
      <c r="E39" s="227">
        <v>0</v>
      </c>
      <c r="F39" s="227">
        <v>0</v>
      </c>
      <c r="G39" s="227">
        <v>0</v>
      </c>
    </row>
    <row r="40" spans="1:10" ht="6.75" customHeight="1" x14ac:dyDescent="0.3">
      <c r="A40" s="225"/>
      <c r="B40" s="226"/>
      <c r="C40" s="226"/>
      <c r="D40" s="226"/>
      <c r="E40" s="226"/>
      <c r="F40" s="245"/>
      <c r="G40" s="245"/>
    </row>
    <row r="41" spans="1:10" ht="6.75" customHeight="1" x14ac:dyDescent="0.3">
      <c r="A41" s="304"/>
      <c r="B41" s="305"/>
      <c r="C41" s="305"/>
      <c r="D41" s="305"/>
      <c r="E41" s="305"/>
    </row>
    <row r="42" spans="1:10" ht="17.25" customHeight="1" x14ac:dyDescent="0.3">
      <c r="A42" s="225" t="s">
        <v>34</v>
      </c>
      <c r="B42" s="226">
        <f t="shared" ref="B42:G42" si="2">SUM(B43:B57)</f>
        <v>638</v>
      </c>
      <c r="C42" s="226">
        <f t="shared" si="2"/>
        <v>617</v>
      </c>
      <c r="D42" s="226">
        <f t="shared" si="2"/>
        <v>433</v>
      </c>
      <c r="E42" s="226">
        <f t="shared" si="2"/>
        <v>588</v>
      </c>
      <c r="F42" s="320">
        <f t="shared" si="2"/>
        <v>735</v>
      </c>
      <c r="G42" s="226">
        <f t="shared" si="2"/>
        <v>672</v>
      </c>
    </row>
    <row r="43" spans="1:10" ht="17.25" customHeight="1" x14ac:dyDescent="0.3">
      <c r="A43" s="33" t="s">
        <v>340</v>
      </c>
      <c r="B43" s="227">
        <f>SUM(B8+B25)</f>
        <v>0</v>
      </c>
      <c r="C43" s="227">
        <f>SUM(C8+C25)</f>
        <v>1</v>
      </c>
      <c r="D43" s="227">
        <f>SUM(D8+D25)</f>
        <v>0</v>
      </c>
      <c r="E43" s="227">
        <f>SUM(E8+E25)</f>
        <v>0</v>
      </c>
      <c r="F43" s="227">
        <f>SUM(F8+F25)</f>
        <v>0</v>
      </c>
      <c r="G43" s="227">
        <v>0</v>
      </c>
      <c r="J43" s="229"/>
    </row>
    <row r="44" spans="1:10" ht="17.25" customHeight="1" x14ac:dyDescent="0.3">
      <c r="A44" s="33" t="s">
        <v>68</v>
      </c>
      <c r="B44" s="227">
        <f t="shared" ref="B44:E44" si="3">SUM(B9+B26)</f>
        <v>1</v>
      </c>
      <c r="C44" s="227">
        <f t="shared" si="3"/>
        <v>4</v>
      </c>
      <c r="D44" s="227">
        <f t="shared" si="3"/>
        <v>2</v>
      </c>
      <c r="E44" s="227">
        <f t="shared" si="3"/>
        <v>2</v>
      </c>
      <c r="F44" s="227">
        <f t="shared" ref="F44" si="4">SUM(F9+F26)</f>
        <v>1</v>
      </c>
      <c r="G44" s="227">
        <v>0</v>
      </c>
      <c r="I44" s="229"/>
      <c r="J44" s="229"/>
    </row>
    <row r="45" spans="1:10" ht="17.25" customHeight="1" x14ac:dyDescent="0.3">
      <c r="A45" s="33" t="s">
        <v>61</v>
      </c>
      <c r="B45" s="227">
        <f t="shared" ref="B45:E45" si="5">SUM(B10+B27)</f>
        <v>30</v>
      </c>
      <c r="C45" s="227">
        <f t="shared" si="5"/>
        <v>23</v>
      </c>
      <c r="D45" s="227">
        <f t="shared" si="5"/>
        <v>18</v>
      </c>
      <c r="E45" s="227">
        <f t="shared" si="5"/>
        <v>15</v>
      </c>
      <c r="F45" s="227">
        <f t="shared" ref="F45" si="6">SUM(F10+F27)</f>
        <v>25</v>
      </c>
      <c r="G45" s="227">
        <v>28</v>
      </c>
      <c r="I45" s="229"/>
      <c r="J45" s="229"/>
    </row>
    <row r="46" spans="1:10" ht="17.25" customHeight="1" x14ac:dyDescent="0.3">
      <c r="A46" s="33" t="s">
        <v>62</v>
      </c>
      <c r="B46" s="227">
        <f t="shared" ref="B46:E46" si="7">SUM(B11+B28)</f>
        <v>85</v>
      </c>
      <c r="C46" s="227">
        <f t="shared" si="7"/>
        <v>75</v>
      </c>
      <c r="D46" s="227">
        <f t="shared" si="7"/>
        <v>44</v>
      </c>
      <c r="E46" s="227">
        <f t="shared" si="7"/>
        <v>72</v>
      </c>
      <c r="F46" s="227">
        <f t="shared" ref="F46" si="8">SUM(F11+F28)</f>
        <v>73</v>
      </c>
      <c r="G46" s="227">
        <v>81</v>
      </c>
      <c r="I46" s="229"/>
      <c r="J46" s="229"/>
    </row>
    <row r="47" spans="1:10" ht="17.25" customHeight="1" x14ac:dyDescent="0.3">
      <c r="A47" s="33" t="s">
        <v>63</v>
      </c>
      <c r="B47" s="227">
        <f t="shared" ref="B47:E47" si="9">SUM(B12+B29)</f>
        <v>136</v>
      </c>
      <c r="C47" s="227">
        <f t="shared" si="9"/>
        <v>133</v>
      </c>
      <c r="D47" s="227">
        <f t="shared" si="9"/>
        <v>91</v>
      </c>
      <c r="E47" s="227">
        <f t="shared" si="9"/>
        <v>134</v>
      </c>
      <c r="F47" s="227">
        <f t="shared" ref="F47" si="10">SUM(F12+F29)</f>
        <v>154</v>
      </c>
      <c r="G47" s="227">
        <v>123</v>
      </c>
      <c r="I47" s="229"/>
    </row>
    <row r="48" spans="1:10" ht="17.25" customHeight="1" x14ac:dyDescent="0.3">
      <c r="A48" s="33" t="s">
        <v>64</v>
      </c>
      <c r="B48" s="227">
        <f t="shared" ref="B48:E48" si="11">SUM(B13+B30)</f>
        <v>120</v>
      </c>
      <c r="C48" s="227">
        <f t="shared" si="11"/>
        <v>133</v>
      </c>
      <c r="D48" s="227">
        <f t="shared" si="11"/>
        <v>87</v>
      </c>
      <c r="E48" s="227">
        <f t="shared" si="11"/>
        <v>127</v>
      </c>
      <c r="F48" s="227">
        <f t="shared" ref="F48" si="12">SUM(F13+F30)</f>
        <v>150</v>
      </c>
      <c r="G48" s="227">
        <v>159</v>
      </c>
      <c r="J48" s="229"/>
    </row>
    <row r="49" spans="1:7" ht="17.25" customHeight="1" x14ac:dyDescent="0.3">
      <c r="A49" s="33" t="s">
        <v>65</v>
      </c>
      <c r="B49" s="227">
        <f t="shared" ref="B49:E49" si="13">SUM(B14+B31)</f>
        <v>103</v>
      </c>
      <c r="C49" s="227">
        <f t="shared" si="13"/>
        <v>92</v>
      </c>
      <c r="D49" s="227">
        <f t="shared" si="13"/>
        <v>75</v>
      </c>
      <c r="E49" s="227">
        <f t="shared" si="13"/>
        <v>90</v>
      </c>
      <c r="F49" s="227">
        <f t="shared" ref="F49" si="14">SUM(F14+F31)</f>
        <v>131</v>
      </c>
      <c r="G49" s="227">
        <v>113</v>
      </c>
    </row>
    <row r="50" spans="1:7" ht="17.25" customHeight="1" x14ac:dyDescent="0.3">
      <c r="A50" s="33" t="s">
        <v>66</v>
      </c>
      <c r="B50" s="227">
        <f t="shared" ref="B50:E50" si="15">SUM(B15+B32)</f>
        <v>66</v>
      </c>
      <c r="C50" s="227">
        <f t="shared" si="15"/>
        <v>55</v>
      </c>
      <c r="D50" s="227">
        <f t="shared" si="15"/>
        <v>48</v>
      </c>
      <c r="E50" s="227">
        <f t="shared" si="15"/>
        <v>69</v>
      </c>
      <c r="F50" s="227">
        <f t="shared" ref="F50" si="16">SUM(F15+F32)</f>
        <v>87</v>
      </c>
      <c r="G50" s="227">
        <v>67</v>
      </c>
    </row>
    <row r="51" spans="1:7" ht="17.25" customHeight="1" x14ac:dyDescent="0.3">
      <c r="A51" s="33" t="s">
        <v>67</v>
      </c>
      <c r="B51" s="227">
        <f t="shared" ref="B51:E51" si="17">SUM(B16+B33)</f>
        <v>35</v>
      </c>
      <c r="C51" s="227">
        <f t="shared" si="17"/>
        <v>38</v>
      </c>
      <c r="D51" s="227">
        <f t="shared" si="17"/>
        <v>27</v>
      </c>
      <c r="E51" s="227">
        <f t="shared" si="17"/>
        <v>28</v>
      </c>
      <c r="F51" s="227">
        <f t="shared" ref="F51" si="18">SUM(F16+F33)</f>
        <v>47</v>
      </c>
      <c r="G51" s="227">
        <v>33</v>
      </c>
    </row>
    <row r="52" spans="1:7" ht="17.25" customHeight="1" x14ac:dyDescent="0.3">
      <c r="A52" s="33" t="s">
        <v>341</v>
      </c>
      <c r="B52" s="227">
        <f t="shared" ref="B52:E52" si="19">SUM(B17+B34)</f>
        <v>31</v>
      </c>
      <c r="C52" s="227">
        <f t="shared" si="19"/>
        <v>23</v>
      </c>
      <c r="D52" s="227">
        <f t="shared" si="19"/>
        <v>17</v>
      </c>
      <c r="E52" s="227">
        <f t="shared" si="19"/>
        <v>20</v>
      </c>
      <c r="F52" s="227">
        <f t="shared" ref="F52" si="20">SUM(F17+F34)</f>
        <v>22</v>
      </c>
      <c r="G52" s="227">
        <v>22</v>
      </c>
    </row>
    <row r="53" spans="1:7" ht="17.25" customHeight="1" x14ac:dyDescent="0.3">
      <c r="A53" s="33" t="s">
        <v>342</v>
      </c>
      <c r="B53" s="227">
        <f t="shared" ref="B53:E53" si="21">SUM(B18+B35)</f>
        <v>15</v>
      </c>
      <c r="C53" s="227">
        <f t="shared" si="21"/>
        <v>7</v>
      </c>
      <c r="D53" s="227">
        <f t="shared" si="21"/>
        <v>10</v>
      </c>
      <c r="E53" s="227">
        <f t="shared" si="21"/>
        <v>17</v>
      </c>
      <c r="F53" s="227">
        <f t="shared" ref="F53" si="22">SUM(F18+F35)</f>
        <v>19</v>
      </c>
      <c r="G53" s="227">
        <v>9</v>
      </c>
    </row>
    <row r="54" spans="1:7" ht="17.25" customHeight="1" x14ac:dyDescent="0.3">
      <c r="A54" s="33" t="s">
        <v>343</v>
      </c>
      <c r="B54" s="227">
        <f t="shared" ref="B54:E54" si="23">SUM(B19+B36)</f>
        <v>4</v>
      </c>
      <c r="C54" s="227">
        <f t="shared" si="23"/>
        <v>8</v>
      </c>
      <c r="D54" s="227">
        <f t="shared" si="23"/>
        <v>8</v>
      </c>
      <c r="E54" s="227">
        <f t="shared" si="23"/>
        <v>9</v>
      </c>
      <c r="F54" s="227">
        <f t="shared" ref="F54" si="24">SUM(F19+F36)</f>
        <v>8</v>
      </c>
      <c r="G54" s="227">
        <v>15</v>
      </c>
    </row>
    <row r="55" spans="1:7" ht="17.25" customHeight="1" x14ac:dyDescent="0.3">
      <c r="A55" s="33" t="s">
        <v>344</v>
      </c>
      <c r="B55" s="227">
        <f t="shared" ref="B55:E55" si="25">SUM(B20+B37)</f>
        <v>4</v>
      </c>
      <c r="C55" s="227">
        <f t="shared" si="25"/>
        <v>2</v>
      </c>
      <c r="D55" s="227">
        <f t="shared" si="25"/>
        <v>1</v>
      </c>
      <c r="E55" s="227">
        <f t="shared" si="25"/>
        <v>1</v>
      </c>
      <c r="F55" s="227">
        <f t="shared" ref="F55" si="26">SUM(F20+F37)</f>
        <v>10</v>
      </c>
      <c r="G55" s="227">
        <v>3</v>
      </c>
    </row>
    <row r="56" spans="1:7" ht="17.25" customHeight="1" x14ac:dyDescent="0.3">
      <c r="A56" s="33" t="s">
        <v>345</v>
      </c>
      <c r="B56" s="227">
        <f t="shared" ref="B56:E56" si="27">SUM(B21+B38)</f>
        <v>7</v>
      </c>
      <c r="C56" s="227">
        <f t="shared" si="27"/>
        <v>4</v>
      </c>
      <c r="D56" s="227">
        <f t="shared" si="27"/>
        <v>2</v>
      </c>
      <c r="E56" s="227">
        <f t="shared" si="27"/>
        <v>2</v>
      </c>
      <c r="F56" s="227">
        <f t="shared" ref="F56" si="28">SUM(F21+F38)</f>
        <v>3</v>
      </c>
      <c r="G56" s="227">
        <v>2</v>
      </c>
    </row>
    <row r="57" spans="1:7" ht="17.25" customHeight="1" x14ac:dyDescent="0.3">
      <c r="A57" s="33" t="s">
        <v>285</v>
      </c>
      <c r="B57" s="227">
        <f t="shared" ref="B57:E57" si="29">SUM(B22+B39)</f>
        <v>1</v>
      </c>
      <c r="C57" s="227">
        <f t="shared" si="29"/>
        <v>19</v>
      </c>
      <c r="D57" s="227">
        <f t="shared" si="29"/>
        <v>3</v>
      </c>
      <c r="E57" s="227">
        <f t="shared" si="29"/>
        <v>2</v>
      </c>
      <c r="F57" s="227">
        <f t="shared" ref="F57" si="30">SUM(F22+F39)</f>
        <v>5</v>
      </c>
      <c r="G57" s="227">
        <v>17</v>
      </c>
    </row>
    <row r="58" spans="1:7" s="160" customFormat="1" ht="7.5" customHeight="1" x14ac:dyDescent="0.35">
      <c r="A58" s="306"/>
      <c r="B58" s="207"/>
      <c r="C58" s="207"/>
      <c r="D58" s="307"/>
      <c r="E58" s="307"/>
      <c r="F58" s="307"/>
      <c r="G58" s="307"/>
    </row>
    <row r="59" spans="1:7" s="160" customFormat="1" ht="14.1" customHeight="1" x14ac:dyDescent="0.35">
      <c r="A59" s="287"/>
      <c r="B59" s="126"/>
      <c r="C59" s="126"/>
      <c r="D59" s="126"/>
      <c r="E59" s="12"/>
      <c r="F59" s="12"/>
      <c r="G59" s="12"/>
    </row>
    <row r="60" spans="1:7" s="160" customFormat="1" ht="14.1" customHeight="1" x14ac:dyDescent="0.35">
      <c r="A60" s="287"/>
      <c r="E60" s="292"/>
      <c r="F60" s="292"/>
      <c r="G60" s="292" t="s">
        <v>323</v>
      </c>
    </row>
    <row r="61" spans="1:7" s="160" customFormat="1" ht="14.1" customHeight="1" x14ac:dyDescent="0.35">
      <c r="A61" s="287"/>
      <c r="B61" s="126"/>
      <c r="C61" s="126"/>
      <c r="D61" s="126"/>
      <c r="E61" s="12"/>
      <c r="F61" s="12"/>
      <c r="G61" s="12" t="s">
        <v>324</v>
      </c>
    </row>
    <row r="63" spans="1:7" x14ac:dyDescent="0.3">
      <c r="E63" s="246"/>
      <c r="F63" s="246"/>
      <c r="G63" s="246"/>
    </row>
    <row r="64" spans="1:7" ht="16.8" x14ac:dyDescent="0.3">
      <c r="A64" s="308"/>
      <c r="D64" s="148"/>
      <c r="E64" s="246"/>
      <c r="F64" s="246"/>
      <c r="G64" s="246"/>
    </row>
    <row r="65" spans="1:7" ht="16.8" x14ac:dyDescent="0.3">
      <c r="A65" s="308"/>
      <c r="D65" s="148"/>
      <c r="E65" s="246"/>
      <c r="F65" s="246"/>
      <c r="G65" s="246"/>
    </row>
    <row r="66" spans="1:7" ht="16.8" x14ac:dyDescent="0.3">
      <c r="A66" s="308"/>
      <c r="D66" s="148"/>
      <c r="E66" s="246"/>
      <c r="F66" s="246"/>
      <c r="G66" s="246"/>
    </row>
    <row r="67" spans="1:7" ht="16.8" x14ac:dyDescent="0.3">
      <c r="A67" s="308"/>
      <c r="D67" s="148"/>
      <c r="E67" s="246"/>
      <c r="F67" s="246"/>
      <c r="G67" s="246"/>
    </row>
    <row r="68" spans="1:7" ht="16.8" x14ac:dyDescent="0.3">
      <c r="A68" s="308"/>
      <c r="D68" s="148"/>
      <c r="E68" s="246"/>
      <c r="F68" s="246"/>
      <c r="G68" s="246"/>
    </row>
    <row r="70" spans="1:7" x14ac:dyDescent="0.3">
      <c r="E70" s="246"/>
      <c r="F70" s="246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70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7" tint="0.79998168889431442"/>
  </sheetPr>
  <dimension ref="A1:J73"/>
  <sheetViews>
    <sheetView view="pageBreakPreview" zoomScale="55" zoomScaleSheetLayoutView="55" workbookViewId="0"/>
  </sheetViews>
  <sheetFormatPr defaultColWidth="9.109375" defaultRowHeight="15.6" x14ac:dyDescent="0.3"/>
  <cols>
    <col min="1" max="1" width="43.33203125" style="91" customWidth="1"/>
    <col min="2" max="7" width="12.33203125" style="100" customWidth="1"/>
    <col min="8" max="256" width="9.109375" style="91"/>
    <col min="257" max="257" width="43.33203125" style="91" customWidth="1"/>
    <col min="258" max="263" width="12.33203125" style="91" customWidth="1"/>
    <col min="264" max="512" width="9.109375" style="91"/>
    <col min="513" max="513" width="43.33203125" style="91" customWidth="1"/>
    <col min="514" max="519" width="12.33203125" style="91" customWidth="1"/>
    <col min="520" max="768" width="9.109375" style="91"/>
    <col min="769" max="769" width="43.33203125" style="91" customWidth="1"/>
    <col min="770" max="775" width="12.33203125" style="91" customWidth="1"/>
    <col min="776" max="1024" width="9.109375" style="91"/>
    <col min="1025" max="1025" width="43.33203125" style="91" customWidth="1"/>
    <col min="1026" max="1031" width="12.33203125" style="91" customWidth="1"/>
    <col min="1032" max="1280" width="9.109375" style="91"/>
    <col min="1281" max="1281" width="43.33203125" style="91" customWidth="1"/>
    <col min="1282" max="1287" width="12.33203125" style="91" customWidth="1"/>
    <col min="1288" max="1536" width="9.109375" style="91"/>
    <col min="1537" max="1537" width="43.33203125" style="91" customWidth="1"/>
    <col min="1538" max="1543" width="12.33203125" style="91" customWidth="1"/>
    <col min="1544" max="1792" width="9.109375" style="91"/>
    <col min="1793" max="1793" width="43.33203125" style="91" customWidth="1"/>
    <col min="1794" max="1799" width="12.33203125" style="91" customWidth="1"/>
    <col min="1800" max="2048" width="9.109375" style="91"/>
    <col min="2049" max="2049" width="43.33203125" style="91" customWidth="1"/>
    <col min="2050" max="2055" width="12.33203125" style="91" customWidth="1"/>
    <col min="2056" max="2304" width="9.109375" style="91"/>
    <col min="2305" max="2305" width="43.33203125" style="91" customWidth="1"/>
    <col min="2306" max="2311" width="12.33203125" style="91" customWidth="1"/>
    <col min="2312" max="2560" width="9.109375" style="91"/>
    <col min="2561" max="2561" width="43.33203125" style="91" customWidth="1"/>
    <col min="2562" max="2567" width="12.33203125" style="91" customWidth="1"/>
    <col min="2568" max="2816" width="9.109375" style="91"/>
    <col min="2817" max="2817" width="43.33203125" style="91" customWidth="1"/>
    <col min="2818" max="2823" width="12.33203125" style="91" customWidth="1"/>
    <col min="2824" max="3072" width="9.109375" style="91"/>
    <col min="3073" max="3073" width="43.33203125" style="91" customWidth="1"/>
    <col min="3074" max="3079" width="12.33203125" style="91" customWidth="1"/>
    <col min="3080" max="3328" width="9.109375" style="91"/>
    <col min="3329" max="3329" width="43.33203125" style="91" customWidth="1"/>
    <col min="3330" max="3335" width="12.33203125" style="91" customWidth="1"/>
    <col min="3336" max="3584" width="9.109375" style="91"/>
    <col min="3585" max="3585" width="43.33203125" style="91" customWidth="1"/>
    <col min="3586" max="3591" width="12.33203125" style="91" customWidth="1"/>
    <col min="3592" max="3840" width="9.109375" style="91"/>
    <col min="3841" max="3841" width="43.33203125" style="91" customWidth="1"/>
    <col min="3842" max="3847" width="12.33203125" style="91" customWidth="1"/>
    <col min="3848" max="4096" width="9.109375" style="91"/>
    <col min="4097" max="4097" width="43.33203125" style="91" customWidth="1"/>
    <col min="4098" max="4103" width="12.33203125" style="91" customWidth="1"/>
    <col min="4104" max="4352" width="9.109375" style="91"/>
    <col min="4353" max="4353" width="43.33203125" style="91" customWidth="1"/>
    <col min="4354" max="4359" width="12.33203125" style="91" customWidth="1"/>
    <col min="4360" max="4608" width="9.109375" style="91"/>
    <col min="4609" max="4609" width="43.33203125" style="91" customWidth="1"/>
    <col min="4610" max="4615" width="12.33203125" style="91" customWidth="1"/>
    <col min="4616" max="4864" width="9.109375" style="91"/>
    <col min="4865" max="4865" width="43.33203125" style="91" customWidth="1"/>
    <col min="4866" max="4871" width="12.33203125" style="91" customWidth="1"/>
    <col min="4872" max="5120" width="9.109375" style="91"/>
    <col min="5121" max="5121" width="43.33203125" style="91" customWidth="1"/>
    <col min="5122" max="5127" width="12.33203125" style="91" customWidth="1"/>
    <col min="5128" max="5376" width="9.109375" style="91"/>
    <col min="5377" max="5377" width="43.33203125" style="91" customWidth="1"/>
    <col min="5378" max="5383" width="12.33203125" style="91" customWidth="1"/>
    <col min="5384" max="5632" width="9.109375" style="91"/>
    <col min="5633" max="5633" width="43.33203125" style="91" customWidth="1"/>
    <col min="5634" max="5639" width="12.33203125" style="91" customWidth="1"/>
    <col min="5640" max="5888" width="9.109375" style="91"/>
    <col min="5889" max="5889" width="43.33203125" style="91" customWidth="1"/>
    <col min="5890" max="5895" width="12.33203125" style="91" customWidth="1"/>
    <col min="5896" max="6144" width="9.109375" style="91"/>
    <col min="6145" max="6145" width="43.33203125" style="91" customWidth="1"/>
    <col min="6146" max="6151" width="12.33203125" style="91" customWidth="1"/>
    <col min="6152" max="6400" width="9.109375" style="91"/>
    <col min="6401" max="6401" width="43.33203125" style="91" customWidth="1"/>
    <col min="6402" max="6407" width="12.33203125" style="91" customWidth="1"/>
    <col min="6408" max="6656" width="9.109375" style="91"/>
    <col min="6657" max="6657" width="43.33203125" style="91" customWidth="1"/>
    <col min="6658" max="6663" width="12.33203125" style="91" customWidth="1"/>
    <col min="6664" max="6912" width="9.109375" style="91"/>
    <col min="6913" max="6913" width="43.33203125" style="91" customWidth="1"/>
    <col min="6914" max="6919" width="12.33203125" style="91" customWidth="1"/>
    <col min="6920" max="7168" width="9.109375" style="91"/>
    <col min="7169" max="7169" width="43.33203125" style="91" customWidth="1"/>
    <col min="7170" max="7175" width="12.33203125" style="91" customWidth="1"/>
    <col min="7176" max="7424" width="9.109375" style="91"/>
    <col min="7425" max="7425" width="43.33203125" style="91" customWidth="1"/>
    <col min="7426" max="7431" width="12.33203125" style="91" customWidth="1"/>
    <col min="7432" max="7680" width="9.109375" style="91"/>
    <col min="7681" max="7681" width="43.33203125" style="91" customWidth="1"/>
    <col min="7682" max="7687" width="12.33203125" style="91" customWidth="1"/>
    <col min="7688" max="7936" width="9.109375" style="91"/>
    <col min="7937" max="7937" width="43.33203125" style="91" customWidth="1"/>
    <col min="7938" max="7943" width="12.33203125" style="91" customWidth="1"/>
    <col min="7944" max="8192" width="9.109375" style="91"/>
    <col min="8193" max="8193" width="43.33203125" style="91" customWidth="1"/>
    <col min="8194" max="8199" width="12.33203125" style="91" customWidth="1"/>
    <col min="8200" max="8448" width="9.109375" style="91"/>
    <col min="8449" max="8449" width="43.33203125" style="91" customWidth="1"/>
    <col min="8450" max="8455" width="12.33203125" style="91" customWidth="1"/>
    <col min="8456" max="8704" width="9.109375" style="91"/>
    <col min="8705" max="8705" width="43.33203125" style="91" customWidth="1"/>
    <col min="8706" max="8711" width="12.33203125" style="91" customWidth="1"/>
    <col min="8712" max="8960" width="9.109375" style="91"/>
    <col min="8961" max="8961" width="43.33203125" style="91" customWidth="1"/>
    <col min="8962" max="8967" width="12.33203125" style="91" customWidth="1"/>
    <col min="8968" max="9216" width="9.109375" style="91"/>
    <col min="9217" max="9217" width="43.33203125" style="91" customWidth="1"/>
    <col min="9218" max="9223" width="12.33203125" style="91" customWidth="1"/>
    <col min="9224" max="9472" width="9.109375" style="91"/>
    <col min="9473" max="9473" width="43.33203125" style="91" customWidth="1"/>
    <col min="9474" max="9479" width="12.33203125" style="91" customWidth="1"/>
    <col min="9480" max="9728" width="9.109375" style="91"/>
    <col min="9729" max="9729" width="43.33203125" style="91" customWidth="1"/>
    <col min="9730" max="9735" width="12.33203125" style="91" customWidth="1"/>
    <col min="9736" max="9984" width="9.109375" style="91"/>
    <col min="9985" max="9985" width="43.33203125" style="91" customWidth="1"/>
    <col min="9986" max="9991" width="12.33203125" style="91" customWidth="1"/>
    <col min="9992" max="10240" width="9.109375" style="91"/>
    <col min="10241" max="10241" width="43.33203125" style="91" customWidth="1"/>
    <col min="10242" max="10247" width="12.33203125" style="91" customWidth="1"/>
    <col min="10248" max="10496" width="9.109375" style="91"/>
    <col min="10497" max="10497" width="43.33203125" style="91" customWidth="1"/>
    <col min="10498" max="10503" width="12.33203125" style="91" customWidth="1"/>
    <col min="10504" max="10752" width="9.109375" style="91"/>
    <col min="10753" max="10753" width="43.33203125" style="91" customWidth="1"/>
    <col min="10754" max="10759" width="12.33203125" style="91" customWidth="1"/>
    <col min="10760" max="11008" width="9.109375" style="91"/>
    <col min="11009" max="11009" width="43.33203125" style="91" customWidth="1"/>
    <col min="11010" max="11015" width="12.33203125" style="91" customWidth="1"/>
    <col min="11016" max="11264" width="9.109375" style="91"/>
    <col min="11265" max="11265" width="43.33203125" style="91" customWidth="1"/>
    <col min="11266" max="11271" width="12.33203125" style="91" customWidth="1"/>
    <col min="11272" max="11520" width="9.109375" style="91"/>
    <col min="11521" max="11521" width="43.33203125" style="91" customWidth="1"/>
    <col min="11522" max="11527" width="12.33203125" style="91" customWidth="1"/>
    <col min="11528" max="11776" width="9.109375" style="91"/>
    <col min="11777" max="11777" width="43.33203125" style="91" customWidth="1"/>
    <col min="11778" max="11783" width="12.33203125" style="91" customWidth="1"/>
    <col min="11784" max="12032" width="9.109375" style="91"/>
    <col min="12033" max="12033" width="43.33203125" style="91" customWidth="1"/>
    <col min="12034" max="12039" width="12.33203125" style="91" customWidth="1"/>
    <col min="12040" max="12288" width="9.109375" style="91"/>
    <col min="12289" max="12289" width="43.33203125" style="91" customWidth="1"/>
    <col min="12290" max="12295" width="12.33203125" style="91" customWidth="1"/>
    <col min="12296" max="12544" width="9.109375" style="91"/>
    <col min="12545" max="12545" width="43.33203125" style="91" customWidth="1"/>
    <col min="12546" max="12551" width="12.33203125" style="91" customWidth="1"/>
    <col min="12552" max="12800" width="9.109375" style="91"/>
    <col min="12801" max="12801" width="43.33203125" style="91" customWidth="1"/>
    <col min="12802" max="12807" width="12.33203125" style="91" customWidth="1"/>
    <col min="12808" max="13056" width="9.109375" style="91"/>
    <col min="13057" max="13057" width="43.33203125" style="91" customWidth="1"/>
    <col min="13058" max="13063" width="12.33203125" style="91" customWidth="1"/>
    <col min="13064" max="13312" width="9.109375" style="91"/>
    <col min="13313" max="13313" width="43.33203125" style="91" customWidth="1"/>
    <col min="13314" max="13319" width="12.33203125" style="91" customWidth="1"/>
    <col min="13320" max="13568" width="9.109375" style="91"/>
    <col min="13569" max="13569" width="43.33203125" style="91" customWidth="1"/>
    <col min="13570" max="13575" width="12.33203125" style="91" customWidth="1"/>
    <col min="13576" max="13824" width="9.109375" style="91"/>
    <col min="13825" max="13825" width="43.33203125" style="91" customWidth="1"/>
    <col min="13826" max="13831" width="12.33203125" style="91" customWidth="1"/>
    <col min="13832" max="14080" width="9.109375" style="91"/>
    <col min="14081" max="14081" width="43.33203125" style="91" customWidth="1"/>
    <col min="14082" max="14087" width="12.33203125" style="91" customWidth="1"/>
    <col min="14088" max="14336" width="9.109375" style="91"/>
    <col min="14337" max="14337" width="43.33203125" style="91" customWidth="1"/>
    <col min="14338" max="14343" width="12.33203125" style="91" customWidth="1"/>
    <col min="14344" max="14592" width="9.109375" style="91"/>
    <col min="14593" max="14593" width="43.33203125" style="91" customWidth="1"/>
    <col min="14594" max="14599" width="12.33203125" style="91" customWidth="1"/>
    <col min="14600" max="14848" width="9.109375" style="91"/>
    <col min="14849" max="14849" width="43.33203125" style="91" customWidth="1"/>
    <col min="14850" max="14855" width="12.33203125" style="91" customWidth="1"/>
    <col min="14856" max="15104" width="9.109375" style="91"/>
    <col min="15105" max="15105" width="43.33203125" style="91" customWidth="1"/>
    <col min="15106" max="15111" width="12.33203125" style="91" customWidth="1"/>
    <col min="15112" max="15360" width="9.109375" style="91"/>
    <col min="15361" max="15361" width="43.33203125" style="91" customWidth="1"/>
    <col min="15362" max="15367" width="12.33203125" style="91" customWidth="1"/>
    <col min="15368" max="15616" width="9.109375" style="91"/>
    <col min="15617" max="15617" width="43.33203125" style="91" customWidth="1"/>
    <col min="15618" max="15623" width="12.33203125" style="91" customWidth="1"/>
    <col min="15624" max="15872" width="9.109375" style="91"/>
    <col min="15873" max="15873" width="43.33203125" style="91" customWidth="1"/>
    <col min="15874" max="15879" width="12.33203125" style="91" customWidth="1"/>
    <col min="15880" max="16128" width="9.109375" style="91"/>
    <col min="16129" max="16129" width="43.33203125" style="91" customWidth="1"/>
    <col min="16130" max="16135" width="12.33203125" style="91" customWidth="1"/>
    <col min="16136" max="16384" width="9.109375" style="91"/>
  </cols>
  <sheetData>
    <row r="1" spans="1:9" s="1" customFormat="1" ht="18" customHeight="1" x14ac:dyDescent="0.35">
      <c r="A1" s="48" t="s">
        <v>346</v>
      </c>
      <c r="B1" s="18"/>
      <c r="C1" s="18"/>
      <c r="D1" s="78"/>
      <c r="E1" s="78"/>
      <c r="F1" s="78"/>
      <c r="G1" s="78"/>
    </row>
    <row r="2" spans="1:9" s="1" customFormat="1" ht="18" customHeight="1" x14ac:dyDescent="0.35">
      <c r="A2" s="20" t="s">
        <v>347</v>
      </c>
      <c r="B2" s="18"/>
      <c r="C2" s="18"/>
      <c r="D2" s="21"/>
      <c r="E2" s="21"/>
      <c r="F2" s="21"/>
      <c r="G2" s="21"/>
    </row>
    <row r="3" spans="1:9" ht="14.25" customHeight="1" x14ac:dyDescent="0.35">
      <c r="F3" s="247"/>
      <c r="G3" s="247"/>
    </row>
    <row r="4" spans="1:9" ht="17.25" customHeight="1" x14ac:dyDescent="0.3">
      <c r="A4" s="193" t="s">
        <v>348</v>
      </c>
      <c r="B4" s="533" t="s">
        <v>107</v>
      </c>
      <c r="C4" s="533"/>
      <c r="D4" s="533"/>
      <c r="E4" s="533"/>
      <c r="F4" s="533"/>
      <c r="G4" s="533"/>
    </row>
    <row r="5" spans="1:9" ht="17.25" customHeight="1" x14ac:dyDescent="0.3">
      <c r="A5" s="194" t="s">
        <v>349</v>
      </c>
      <c r="B5" s="195">
        <v>2019</v>
      </c>
      <c r="C5" s="195">
        <v>2020</v>
      </c>
      <c r="D5" s="195">
        <v>2021</v>
      </c>
      <c r="E5" s="195">
        <v>2022</v>
      </c>
      <c r="F5" s="195">
        <v>2023</v>
      </c>
      <c r="G5" s="195">
        <v>2024</v>
      </c>
    </row>
    <row r="6" spans="1:9" ht="7.5" customHeight="1" x14ac:dyDescent="0.35">
      <c r="A6" s="223"/>
      <c r="B6" s="224"/>
      <c r="C6" s="224"/>
      <c r="D6" s="224"/>
      <c r="E6" s="224"/>
    </row>
    <row r="7" spans="1:9" ht="17.25" customHeight="1" x14ac:dyDescent="0.3">
      <c r="A7" s="225" t="s">
        <v>273</v>
      </c>
      <c r="B7" s="226">
        <f t="shared" ref="B7:G7" si="0">SUM(B8:B22)</f>
        <v>624</v>
      </c>
      <c r="C7" s="226">
        <f t="shared" si="0"/>
        <v>583</v>
      </c>
      <c r="D7" s="226">
        <f t="shared" si="0"/>
        <v>397</v>
      </c>
      <c r="E7" s="226">
        <f t="shared" si="0"/>
        <v>577</v>
      </c>
      <c r="F7" s="226">
        <f t="shared" si="0"/>
        <v>717</v>
      </c>
      <c r="G7" s="226">
        <f t="shared" si="0"/>
        <v>649</v>
      </c>
    </row>
    <row r="8" spans="1:9" ht="17.25" customHeight="1" x14ac:dyDescent="0.3">
      <c r="A8" s="33" t="s">
        <v>340</v>
      </c>
      <c r="B8" s="227">
        <v>1</v>
      </c>
      <c r="C8" s="227">
        <v>0</v>
      </c>
      <c r="D8" s="227">
        <v>0</v>
      </c>
      <c r="E8" s="227">
        <v>0</v>
      </c>
      <c r="F8" s="227">
        <v>0</v>
      </c>
      <c r="G8" s="227">
        <v>0</v>
      </c>
    </row>
    <row r="9" spans="1:9" ht="17.25" customHeight="1" x14ac:dyDescent="0.3">
      <c r="A9" s="33" t="s">
        <v>68</v>
      </c>
      <c r="B9" s="227">
        <v>5</v>
      </c>
      <c r="C9" s="227">
        <v>7</v>
      </c>
      <c r="D9" s="227">
        <v>3</v>
      </c>
      <c r="E9" s="227">
        <v>5</v>
      </c>
      <c r="F9" s="227">
        <v>5</v>
      </c>
      <c r="G9" s="227">
        <v>2</v>
      </c>
      <c r="H9" s="309"/>
      <c r="I9" s="309"/>
    </row>
    <row r="10" spans="1:9" ht="17.25" customHeight="1" x14ac:dyDescent="0.3">
      <c r="A10" s="33" t="s">
        <v>61</v>
      </c>
      <c r="B10" s="227">
        <v>54</v>
      </c>
      <c r="C10" s="227">
        <v>46</v>
      </c>
      <c r="D10" s="227">
        <v>35</v>
      </c>
      <c r="E10" s="227">
        <v>30</v>
      </c>
      <c r="F10" s="227">
        <v>57</v>
      </c>
      <c r="G10" s="227">
        <v>56</v>
      </c>
      <c r="H10" s="246"/>
      <c r="I10" s="246"/>
    </row>
    <row r="11" spans="1:9" ht="17.25" customHeight="1" x14ac:dyDescent="0.3">
      <c r="A11" s="33" t="s">
        <v>62</v>
      </c>
      <c r="B11" s="227">
        <v>123</v>
      </c>
      <c r="C11" s="227">
        <v>120</v>
      </c>
      <c r="D11" s="227">
        <v>60</v>
      </c>
      <c r="E11" s="227">
        <v>97</v>
      </c>
      <c r="F11" s="227">
        <v>96</v>
      </c>
      <c r="G11" s="227">
        <v>102</v>
      </c>
      <c r="H11" s="246"/>
      <c r="I11" s="246"/>
    </row>
    <row r="12" spans="1:9" ht="17.25" customHeight="1" x14ac:dyDescent="0.3">
      <c r="A12" s="33" t="s">
        <v>63</v>
      </c>
      <c r="B12" s="227">
        <v>133</v>
      </c>
      <c r="C12" s="227">
        <v>135</v>
      </c>
      <c r="D12" s="227">
        <v>82</v>
      </c>
      <c r="E12" s="227">
        <v>141</v>
      </c>
      <c r="F12" s="227">
        <v>147</v>
      </c>
      <c r="G12" s="227">
        <v>136</v>
      </c>
      <c r="H12" s="246"/>
      <c r="I12" s="246"/>
    </row>
    <row r="13" spans="1:9" ht="17.25" customHeight="1" x14ac:dyDescent="0.3">
      <c r="A13" s="33" t="s">
        <v>64</v>
      </c>
      <c r="B13" s="227">
        <v>113</v>
      </c>
      <c r="C13" s="227">
        <v>106</v>
      </c>
      <c r="D13" s="227">
        <v>80</v>
      </c>
      <c r="E13" s="227">
        <v>124</v>
      </c>
      <c r="F13" s="227">
        <v>152</v>
      </c>
      <c r="G13" s="227">
        <v>133</v>
      </c>
      <c r="H13" s="246"/>
      <c r="I13" s="246"/>
    </row>
    <row r="14" spans="1:9" ht="17.25" customHeight="1" x14ac:dyDescent="0.3">
      <c r="A14" s="33" t="s">
        <v>65</v>
      </c>
      <c r="B14" s="227">
        <v>80</v>
      </c>
      <c r="C14" s="227">
        <v>81</v>
      </c>
      <c r="D14" s="227">
        <v>62</v>
      </c>
      <c r="E14" s="227">
        <v>85</v>
      </c>
      <c r="F14" s="227">
        <v>118</v>
      </c>
      <c r="G14" s="227">
        <v>83</v>
      </c>
      <c r="H14" s="100"/>
      <c r="I14" s="100"/>
    </row>
    <row r="15" spans="1:9" ht="17.25" customHeight="1" x14ac:dyDescent="0.3">
      <c r="A15" s="33" t="s">
        <v>66</v>
      </c>
      <c r="B15" s="227">
        <v>52</v>
      </c>
      <c r="C15" s="227">
        <v>40</v>
      </c>
      <c r="D15" s="227">
        <v>39</v>
      </c>
      <c r="E15" s="227">
        <v>44</v>
      </c>
      <c r="F15" s="227">
        <v>66</v>
      </c>
      <c r="G15" s="227">
        <v>52</v>
      </c>
    </row>
    <row r="16" spans="1:9" ht="17.25" customHeight="1" x14ac:dyDescent="0.3">
      <c r="A16" s="33" t="s">
        <v>67</v>
      </c>
      <c r="B16" s="227">
        <v>32</v>
      </c>
      <c r="C16" s="227">
        <v>23</v>
      </c>
      <c r="D16" s="227">
        <v>12</v>
      </c>
      <c r="E16" s="227">
        <v>30</v>
      </c>
      <c r="F16" s="227">
        <v>32</v>
      </c>
      <c r="G16" s="227">
        <v>39</v>
      </c>
    </row>
    <row r="17" spans="1:7" ht="17.25" customHeight="1" x14ac:dyDescent="0.3">
      <c r="A17" s="33" t="s">
        <v>341</v>
      </c>
      <c r="B17" s="227">
        <v>18</v>
      </c>
      <c r="C17" s="227">
        <v>12</v>
      </c>
      <c r="D17" s="227">
        <v>9</v>
      </c>
      <c r="E17" s="227">
        <v>8</v>
      </c>
      <c r="F17" s="227">
        <v>20</v>
      </c>
      <c r="G17" s="227">
        <v>10</v>
      </c>
    </row>
    <row r="18" spans="1:7" ht="17.25" customHeight="1" x14ac:dyDescent="0.3">
      <c r="A18" s="33" t="s">
        <v>342</v>
      </c>
      <c r="B18" s="227">
        <v>9</v>
      </c>
      <c r="C18" s="227">
        <v>4</v>
      </c>
      <c r="D18" s="227">
        <v>7</v>
      </c>
      <c r="E18" s="227">
        <v>7</v>
      </c>
      <c r="F18" s="227">
        <v>14</v>
      </c>
      <c r="G18" s="227">
        <v>9</v>
      </c>
    </row>
    <row r="19" spans="1:7" ht="17.25" customHeight="1" x14ac:dyDescent="0.3">
      <c r="A19" s="33" t="s">
        <v>343</v>
      </c>
      <c r="B19" s="227">
        <v>3</v>
      </c>
      <c r="C19" s="227">
        <v>0</v>
      </c>
      <c r="D19" s="227">
        <v>3</v>
      </c>
      <c r="E19" s="227">
        <v>3</v>
      </c>
      <c r="F19" s="227">
        <v>3</v>
      </c>
      <c r="G19" s="227">
        <v>7</v>
      </c>
    </row>
    <row r="20" spans="1:7" ht="17.25" customHeight="1" x14ac:dyDescent="0.3">
      <c r="A20" s="33" t="s">
        <v>344</v>
      </c>
      <c r="B20" s="227">
        <v>0</v>
      </c>
      <c r="C20" s="227">
        <v>0</v>
      </c>
      <c r="D20" s="227">
        <v>1</v>
      </c>
      <c r="E20" s="227">
        <v>0</v>
      </c>
      <c r="F20" s="227">
        <v>2</v>
      </c>
      <c r="G20" s="227">
        <v>4</v>
      </c>
    </row>
    <row r="21" spans="1:7" ht="17.25" customHeight="1" x14ac:dyDescent="0.3">
      <c r="A21" s="33" t="s">
        <v>345</v>
      </c>
      <c r="B21" s="227">
        <v>1</v>
      </c>
      <c r="C21" s="227">
        <v>0</v>
      </c>
      <c r="D21" s="227">
        <v>0</v>
      </c>
      <c r="E21" s="227">
        <v>0</v>
      </c>
      <c r="F21" s="227">
        <v>1</v>
      </c>
      <c r="G21" s="227">
        <v>1</v>
      </c>
    </row>
    <row r="22" spans="1:7" ht="17.25" customHeight="1" x14ac:dyDescent="0.3">
      <c r="A22" s="33" t="s">
        <v>285</v>
      </c>
      <c r="B22" s="227">
        <v>0</v>
      </c>
      <c r="C22" s="227">
        <v>9</v>
      </c>
      <c r="D22" s="227">
        <v>4</v>
      </c>
      <c r="E22" s="227">
        <v>3</v>
      </c>
      <c r="F22" s="227">
        <v>4</v>
      </c>
      <c r="G22" s="227">
        <v>15</v>
      </c>
    </row>
    <row r="23" spans="1:7" ht="18.75" customHeight="1" x14ac:dyDescent="0.3">
      <c r="A23" s="225"/>
      <c r="B23" s="226"/>
      <c r="C23" s="226"/>
      <c r="D23" s="226"/>
      <c r="E23" s="226"/>
    </row>
    <row r="24" spans="1:7" ht="17.25" customHeight="1" x14ac:dyDescent="0.3">
      <c r="A24" s="225" t="s">
        <v>275</v>
      </c>
      <c r="B24" s="226">
        <f t="shared" ref="B24:G24" si="1">SUM(B25:B39)</f>
        <v>14</v>
      </c>
      <c r="C24" s="226">
        <f t="shared" si="1"/>
        <v>34</v>
      </c>
      <c r="D24" s="226">
        <f t="shared" si="1"/>
        <v>36</v>
      </c>
      <c r="E24" s="226">
        <f t="shared" si="1"/>
        <v>11</v>
      </c>
      <c r="F24" s="226">
        <f t="shared" si="1"/>
        <v>18</v>
      </c>
      <c r="G24" s="226">
        <f t="shared" si="1"/>
        <v>23</v>
      </c>
    </row>
    <row r="25" spans="1:7" ht="17.25" customHeight="1" x14ac:dyDescent="0.3">
      <c r="A25" s="33" t="s">
        <v>340</v>
      </c>
      <c r="B25" s="227"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</row>
    <row r="26" spans="1:7" ht="17.25" customHeight="1" x14ac:dyDescent="0.3">
      <c r="A26" s="33" t="s">
        <v>68</v>
      </c>
      <c r="B26" s="227"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</row>
    <row r="27" spans="1:7" ht="17.25" customHeight="1" x14ac:dyDescent="0.3">
      <c r="A27" s="33" t="s">
        <v>61</v>
      </c>
      <c r="B27" s="227">
        <v>0</v>
      </c>
      <c r="C27" s="227">
        <v>1</v>
      </c>
      <c r="D27" s="227">
        <v>2</v>
      </c>
      <c r="E27" s="227">
        <v>0</v>
      </c>
      <c r="F27" s="227">
        <v>0</v>
      </c>
      <c r="G27" s="227">
        <v>1</v>
      </c>
    </row>
    <row r="28" spans="1:7" ht="17.25" customHeight="1" x14ac:dyDescent="0.3">
      <c r="A28" s="33" t="s">
        <v>62</v>
      </c>
      <c r="B28" s="227">
        <v>0</v>
      </c>
      <c r="C28" s="227">
        <v>4</v>
      </c>
      <c r="D28" s="227">
        <v>6</v>
      </c>
      <c r="E28" s="227">
        <v>1</v>
      </c>
      <c r="F28" s="227">
        <v>0</v>
      </c>
      <c r="G28" s="227">
        <v>2</v>
      </c>
    </row>
    <row r="29" spans="1:7" ht="17.25" customHeight="1" x14ac:dyDescent="0.3">
      <c r="A29" s="33" t="s">
        <v>63</v>
      </c>
      <c r="B29" s="227">
        <v>6</v>
      </c>
      <c r="C29" s="227">
        <v>5</v>
      </c>
      <c r="D29" s="227">
        <v>2</v>
      </c>
      <c r="E29" s="227">
        <v>2</v>
      </c>
      <c r="F29" s="227">
        <v>4</v>
      </c>
      <c r="G29" s="227">
        <v>5</v>
      </c>
    </row>
    <row r="30" spans="1:7" ht="17.25" customHeight="1" x14ac:dyDescent="0.3">
      <c r="A30" s="33" t="s">
        <v>64</v>
      </c>
      <c r="B30" s="227">
        <v>5</v>
      </c>
      <c r="C30" s="227">
        <v>3</v>
      </c>
      <c r="D30" s="227">
        <v>7</v>
      </c>
      <c r="E30" s="227">
        <v>1</v>
      </c>
      <c r="F30" s="227">
        <v>6</v>
      </c>
      <c r="G30" s="227">
        <v>4</v>
      </c>
    </row>
    <row r="31" spans="1:7" ht="17.25" customHeight="1" x14ac:dyDescent="0.3">
      <c r="A31" s="33" t="s">
        <v>65</v>
      </c>
      <c r="B31" s="227">
        <v>2</v>
      </c>
      <c r="C31" s="227">
        <v>4</v>
      </c>
      <c r="D31" s="227">
        <v>4</v>
      </c>
      <c r="E31" s="227">
        <v>4</v>
      </c>
      <c r="F31" s="227">
        <v>4</v>
      </c>
      <c r="G31" s="227">
        <v>3</v>
      </c>
    </row>
    <row r="32" spans="1:7" ht="17.25" customHeight="1" x14ac:dyDescent="0.3">
      <c r="A32" s="33" t="s">
        <v>66</v>
      </c>
      <c r="B32" s="227">
        <v>1</v>
      </c>
      <c r="C32" s="227">
        <v>3</v>
      </c>
      <c r="D32" s="227">
        <v>8</v>
      </c>
      <c r="E32" s="227">
        <v>2</v>
      </c>
      <c r="F32" s="227">
        <v>3</v>
      </c>
      <c r="G32" s="227">
        <v>4</v>
      </c>
    </row>
    <row r="33" spans="1:10" ht="17.25" customHeight="1" x14ac:dyDescent="0.3">
      <c r="A33" s="33" t="s">
        <v>67</v>
      </c>
      <c r="B33" s="227">
        <v>0</v>
      </c>
      <c r="C33" s="227">
        <v>1</v>
      </c>
      <c r="D33" s="227">
        <v>1</v>
      </c>
      <c r="E33" s="227">
        <v>0</v>
      </c>
      <c r="F33" s="227">
        <v>1</v>
      </c>
      <c r="G33" s="227">
        <v>1</v>
      </c>
    </row>
    <row r="34" spans="1:10" ht="17.25" customHeight="1" x14ac:dyDescent="0.3">
      <c r="A34" s="33" t="s">
        <v>341</v>
      </c>
      <c r="B34" s="227">
        <v>0</v>
      </c>
      <c r="C34" s="227">
        <v>1</v>
      </c>
      <c r="D34" s="227">
        <v>4</v>
      </c>
      <c r="E34" s="227">
        <v>0</v>
      </c>
      <c r="F34" s="227">
        <v>0</v>
      </c>
      <c r="G34" s="227">
        <v>0</v>
      </c>
    </row>
    <row r="35" spans="1:10" ht="17.25" customHeight="1" x14ac:dyDescent="0.3">
      <c r="A35" s="33" t="s">
        <v>342</v>
      </c>
      <c r="B35" s="227">
        <v>0</v>
      </c>
      <c r="C35" s="227">
        <v>0</v>
      </c>
      <c r="D35" s="227">
        <v>1</v>
      </c>
      <c r="E35" s="227">
        <v>1</v>
      </c>
      <c r="F35" s="227">
        <v>0</v>
      </c>
      <c r="G35" s="227">
        <v>3</v>
      </c>
    </row>
    <row r="36" spans="1:10" ht="17.25" customHeight="1" x14ac:dyDescent="0.3">
      <c r="A36" s="33" t="s">
        <v>343</v>
      </c>
      <c r="B36" s="227">
        <v>0</v>
      </c>
      <c r="C36" s="227">
        <v>0</v>
      </c>
      <c r="D36" s="227">
        <v>1</v>
      </c>
      <c r="E36" s="227">
        <v>0</v>
      </c>
      <c r="F36" s="227">
        <v>0</v>
      </c>
      <c r="G36" s="227">
        <v>0</v>
      </c>
    </row>
    <row r="37" spans="1:10" ht="17.25" customHeight="1" x14ac:dyDescent="0.3">
      <c r="A37" s="33" t="s">
        <v>344</v>
      </c>
      <c r="B37" s="227">
        <v>0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</row>
    <row r="38" spans="1:10" ht="17.25" customHeight="1" x14ac:dyDescent="0.3">
      <c r="A38" s="33" t="s">
        <v>345</v>
      </c>
      <c r="B38" s="227">
        <v>0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</row>
    <row r="39" spans="1:10" ht="17.25" customHeight="1" x14ac:dyDescent="0.3">
      <c r="A39" s="33" t="s">
        <v>285</v>
      </c>
      <c r="B39" s="227">
        <v>0</v>
      </c>
      <c r="C39" s="227">
        <v>12</v>
      </c>
      <c r="D39" s="227">
        <v>0</v>
      </c>
      <c r="E39" s="227">
        <v>0</v>
      </c>
      <c r="F39" s="227">
        <v>0</v>
      </c>
      <c r="G39" s="227">
        <v>0</v>
      </c>
    </row>
    <row r="40" spans="1:10" ht="6.75" customHeight="1" x14ac:dyDescent="0.3">
      <c r="A40" s="225"/>
      <c r="B40" s="226"/>
      <c r="C40" s="226"/>
      <c r="D40" s="226"/>
      <c r="E40" s="226"/>
      <c r="F40" s="245"/>
      <c r="G40" s="245"/>
    </row>
    <row r="41" spans="1:10" ht="6.75" customHeight="1" x14ac:dyDescent="0.3">
      <c r="A41" s="304"/>
      <c r="B41" s="305"/>
      <c r="C41" s="305"/>
      <c r="D41" s="305"/>
      <c r="E41" s="305"/>
    </row>
    <row r="42" spans="1:10" ht="17.25" customHeight="1" x14ac:dyDescent="0.3">
      <c r="A42" s="225" t="s">
        <v>34</v>
      </c>
      <c r="B42" s="226">
        <f t="shared" ref="B42:G42" si="2">SUM(B43:B57)</f>
        <v>638</v>
      </c>
      <c r="C42" s="226">
        <f t="shared" si="2"/>
        <v>617</v>
      </c>
      <c r="D42" s="226">
        <f t="shared" si="2"/>
        <v>433</v>
      </c>
      <c r="E42" s="226">
        <f t="shared" si="2"/>
        <v>588</v>
      </c>
      <c r="F42" s="320">
        <f t="shared" si="2"/>
        <v>735</v>
      </c>
      <c r="G42" s="226">
        <f t="shared" si="2"/>
        <v>672</v>
      </c>
    </row>
    <row r="43" spans="1:10" ht="17.25" customHeight="1" x14ac:dyDescent="0.3">
      <c r="A43" s="33" t="s">
        <v>340</v>
      </c>
      <c r="B43" s="227">
        <f t="shared" ref="B43:F43" si="3">SUM(B8+B25)</f>
        <v>1</v>
      </c>
      <c r="C43" s="227">
        <f t="shared" si="3"/>
        <v>0</v>
      </c>
      <c r="D43" s="227">
        <f t="shared" si="3"/>
        <v>0</v>
      </c>
      <c r="E43" s="227">
        <f t="shared" si="3"/>
        <v>0</v>
      </c>
      <c r="F43" s="227">
        <f t="shared" si="3"/>
        <v>0</v>
      </c>
      <c r="G43" s="227">
        <v>0</v>
      </c>
      <c r="J43" s="229"/>
    </row>
    <row r="44" spans="1:10" ht="17.25" customHeight="1" x14ac:dyDescent="0.3">
      <c r="A44" s="33" t="s">
        <v>68</v>
      </c>
      <c r="B44" s="227">
        <f t="shared" ref="B44:E44" si="4">SUM(B9+B26)</f>
        <v>5</v>
      </c>
      <c r="C44" s="227">
        <f t="shared" si="4"/>
        <v>7</v>
      </c>
      <c r="D44" s="227">
        <f t="shared" si="4"/>
        <v>3</v>
      </c>
      <c r="E44" s="227">
        <f t="shared" si="4"/>
        <v>5</v>
      </c>
      <c r="F44" s="227">
        <f t="shared" ref="F44" si="5">SUM(F9+F26)</f>
        <v>5</v>
      </c>
      <c r="G44" s="227">
        <v>2</v>
      </c>
      <c r="I44" s="229"/>
      <c r="J44" s="229"/>
    </row>
    <row r="45" spans="1:10" ht="17.25" customHeight="1" x14ac:dyDescent="0.3">
      <c r="A45" s="33" t="s">
        <v>61</v>
      </c>
      <c r="B45" s="227">
        <f t="shared" ref="B45:E45" si="6">SUM(B10+B27)</f>
        <v>54</v>
      </c>
      <c r="C45" s="227">
        <f t="shared" si="6"/>
        <v>47</v>
      </c>
      <c r="D45" s="227">
        <f t="shared" si="6"/>
        <v>37</v>
      </c>
      <c r="E45" s="227">
        <f t="shared" si="6"/>
        <v>30</v>
      </c>
      <c r="F45" s="227">
        <f t="shared" ref="F45" si="7">SUM(F10+F27)</f>
        <v>57</v>
      </c>
      <c r="G45" s="227">
        <v>57</v>
      </c>
      <c r="H45" s="229"/>
      <c r="I45" s="229"/>
      <c r="J45" s="229"/>
    </row>
    <row r="46" spans="1:10" ht="17.25" customHeight="1" x14ac:dyDescent="0.3">
      <c r="A46" s="33" t="s">
        <v>62</v>
      </c>
      <c r="B46" s="227">
        <f t="shared" ref="B46:E46" si="8">SUM(B11+B28)</f>
        <v>123</v>
      </c>
      <c r="C46" s="227">
        <f t="shared" si="8"/>
        <v>124</v>
      </c>
      <c r="D46" s="227">
        <f t="shared" si="8"/>
        <v>66</v>
      </c>
      <c r="E46" s="227">
        <f t="shared" si="8"/>
        <v>98</v>
      </c>
      <c r="F46" s="227">
        <f t="shared" ref="F46" si="9">SUM(F11+F28)</f>
        <v>96</v>
      </c>
      <c r="G46" s="227">
        <v>104</v>
      </c>
      <c r="I46" s="229"/>
      <c r="J46" s="229"/>
    </row>
    <row r="47" spans="1:10" ht="17.25" customHeight="1" x14ac:dyDescent="0.3">
      <c r="A47" s="33" t="s">
        <v>63</v>
      </c>
      <c r="B47" s="227">
        <f t="shared" ref="B47:E47" si="10">SUM(B12+B29)</f>
        <v>139</v>
      </c>
      <c r="C47" s="227">
        <f t="shared" si="10"/>
        <v>140</v>
      </c>
      <c r="D47" s="227">
        <f t="shared" si="10"/>
        <v>84</v>
      </c>
      <c r="E47" s="227">
        <f t="shared" si="10"/>
        <v>143</v>
      </c>
      <c r="F47" s="227">
        <f t="shared" ref="F47" si="11">SUM(F12+F29)</f>
        <v>151</v>
      </c>
      <c r="G47" s="227">
        <v>141</v>
      </c>
      <c r="I47" s="229"/>
    </row>
    <row r="48" spans="1:10" ht="17.25" customHeight="1" x14ac:dyDescent="0.3">
      <c r="A48" s="33" t="s">
        <v>64</v>
      </c>
      <c r="B48" s="227">
        <f t="shared" ref="B48:E48" si="12">SUM(B13+B30)</f>
        <v>118</v>
      </c>
      <c r="C48" s="227">
        <f t="shared" si="12"/>
        <v>109</v>
      </c>
      <c r="D48" s="227">
        <f t="shared" si="12"/>
        <v>87</v>
      </c>
      <c r="E48" s="227">
        <f t="shared" si="12"/>
        <v>125</v>
      </c>
      <c r="F48" s="227">
        <f t="shared" ref="F48" si="13">SUM(F13+F30)</f>
        <v>158</v>
      </c>
      <c r="G48" s="227">
        <v>137</v>
      </c>
      <c r="J48" s="229"/>
    </row>
    <row r="49" spans="1:9" ht="17.25" customHeight="1" x14ac:dyDescent="0.3">
      <c r="A49" s="33" t="s">
        <v>65</v>
      </c>
      <c r="B49" s="227">
        <f t="shared" ref="B49:E49" si="14">SUM(B14+B31)</f>
        <v>82</v>
      </c>
      <c r="C49" s="227">
        <f t="shared" si="14"/>
        <v>85</v>
      </c>
      <c r="D49" s="227">
        <f t="shared" si="14"/>
        <v>66</v>
      </c>
      <c r="E49" s="227">
        <f t="shared" si="14"/>
        <v>89</v>
      </c>
      <c r="F49" s="227">
        <f t="shared" ref="F49" si="15">SUM(F14+F31)</f>
        <v>122</v>
      </c>
      <c r="G49" s="227">
        <v>86</v>
      </c>
    </row>
    <row r="50" spans="1:9" ht="17.25" customHeight="1" x14ac:dyDescent="0.3">
      <c r="A50" s="33" t="s">
        <v>66</v>
      </c>
      <c r="B50" s="227">
        <f t="shared" ref="B50:E50" si="16">SUM(B15+B32)</f>
        <v>53</v>
      </c>
      <c r="C50" s="227">
        <f t="shared" si="16"/>
        <v>43</v>
      </c>
      <c r="D50" s="227">
        <f t="shared" si="16"/>
        <v>47</v>
      </c>
      <c r="E50" s="227">
        <f t="shared" si="16"/>
        <v>46</v>
      </c>
      <c r="F50" s="227">
        <f t="shared" ref="F50" si="17">SUM(F15+F32)</f>
        <v>69</v>
      </c>
      <c r="G50" s="227">
        <v>56</v>
      </c>
    </row>
    <row r="51" spans="1:9" ht="17.25" customHeight="1" x14ac:dyDescent="0.3">
      <c r="A51" s="33" t="s">
        <v>67</v>
      </c>
      <c r="B51" s="227">
        <f t="shared" ref="B51:E51" si="18">SUM(B16+B33)</f>
        <v>32</v>
      </c>
      <c r="C51" s="227">
        <f t="shared" si="18"/>
        <v>24</v>
      </c>
      <c r="D51" s="227">
        <f t="shared" si="18"/>
        <v>13</v>
      </c>
      <c r="E51" s="227">
        <f t="shared" si="18"/>
        <v>30</v>
      </c>
      <c r="F51" s="227">
        <f t="shared" ref="F51" si="19">SUM(F16+F33)</f>
        <v>33</v>
      </c>
      <c r="G51" s="227">
        <v>40</v>
      </c>
      <c r="H51" s="229"/>
    </row>
    <row r="52" spans="1:9" ht="17.25" customHeight="1" x14ac:dyDescent="0.3">
      <c r="A52" s="33" t="s">
        <v>341</v>
      </c>
      <c r="B52" s="227">
        <f t="shared" ref="B52:E52" si="20">SUM(B17+B34)</f>
        <v>18</v>
      </c>
      <c r="C52" s="227">
        <f t="shared" si="20"/>
        <v>13</v>
      </c>
      <c r="D52" s="227">
        <f t="shared" si="20"/>
        <v>13</v>
      </c>
      <c r="E52" s="227">
        <f t="shared" si="20"/>
        <v>8</v>
      </c>
      <c r="F52" s="227">
        <f t="shared" ref="F52" si="21">SUM(F17+F34)</f>
        <v>20</v>
      </c>
      <c r="G52" s="227">
        <v>10</v>
      </c>
    </row>
    <row r="53" spans="1:9" ht="17.25" customHeight="1" x14ac:dyDescent="0.3">
      <c r="A53" s="33" t="s">
        <v>342</v>
      </c>
      <c r="B53" s="227">
        <f t="shared" ref="B53:E53" si="22">SUM(B18+B35)</f>
        <v>9</v>
      </c>
      <c r="C53" s="227">
        <f t="shared" si="22"/>
        <v>4</v>
      </c>
      <c r="D53" s="227">
        <f t="shared" si="22"/>
        <v>8</v>
      </c>
      <c r="E53" s="227">
        <f t="shared" si="22"/>
        <v>8</v>
      </c>
      <c r="F53" s="227">
        <f t="shared" ref="F53" si="23">SUM(F18+F35)</f>
        <v>14</v>
      </c>
      <c r="G53" s="227">
        <v>12</v>
      </c>
    </row>
    <row r="54" spans="1:9" ht="17.25" customHeight="1" x14ac:dyDescent="0.3">
      <c r="A54" s="33" t="s">
        <v>343</v>
      </c>
      <c r="B54" s="227">
        <f t="shared" ref="B54:E54" si="24">SUM(B19+B36)</f>
        <v>3</v>
      </c>
      <c r="C54" s="227">
        <f t="shared" si="24"/>
        <v>0</v>
      </c>
      <c r="D54" s="227">
        <f t="shared" si="24"/>
        <v>4</v>
      </c>
      <c r="E54" s="227">
        <f t="shared" si="24"/>
        <v>3</v>
      </c>
      <c r="F54" s="227">
        <f t="shared" ref="F54" si="25">SUM(F19+F36)</f>
        <v>3</v>
      </c>
      <c r="G54" s="227">
        <v>7</v>
      </c>
    </row>
    <row r="55" spans="1:9" ht="17.25" customHeight="1" x14ac:dyDescent="0.3">
      <c r="A55" s="33" t="s">
        <v>344</v>
      </c>
      <c r="B55" s="227">
        <f t="shared" ref="B55:E55" si="26">SUM(B20+B37)</f>
        <v>0</v>
      </c>
      <c r="C55" s="227">
        <f t="shared" si="26"/>
        <v>0</v>
      </c>
      <c r="D55" s="227">
        <f t="shared" si="26"/>
        <v>1</v>
      </c>
      <c r="E55" s="227">
        <f t="shared" si="26"/>
        <v>0</v>
      </c>
      <c r="F55" s="227">
        <f t="shared" ref="F55" si="27">SUM(F20+F37)</f>
        <v>2</v>
      </c>
      <c r="G55" s="227">
        <v>4</v>
      </c>
    </row>
    <row r="56" spans="1:9" ht="17.25" customHeight="1" x14ac:dyDescent="0.3">
      <c r="A56" s="33" t="s">
        <v>345</v>
      </c>
      <c r="B56" s="227">
        <f t="shared" ref="B56:E56" si="28">SUM(B21+B38)</f>
        <v>1</v>
      </c>
      <c r="C56" s="227">
        <f t="shared" si="28"/>
        <v>0</v>
      </c>
      <c r="D56" s="227">
        <f t="shared" si="28"/>
        <v>0</v>
      </c>
      <c r="E56" s="227">
        <f t="shared" si="28"/>
        <v>0</v>
      </c>
      <c r="F56" s="227">
        <f t="shared" ref="F56" si="29">SUM(F21+F38)</f>
        <v>1</v>
      </c>
      <c r="G56" s="227">
        <v>1</v>
      </c>
    </row>
    <row r="57" spans="1:9" ht="17.25" customHeight="1" x14ac:dyDescent="0.3">
      <c r="A57" s="33" t="s">
        <v>285</v>
      </c>
      <c r="B57" s="227">
        <f t="shared" ref="B57:E57" si="30">SUM(B22+B39)</f>
        <v>0</v>
      </c>
      <c r="C57" s="227">
        <f t="shared" si="30"/>
        <v>21</v>
      </c>
      <c r="D57" s="227">
        <f t="shared" si="30"/>
        <v>4</v>
      </c>
      <c r="E57" s="227">
        <f t="shared" si="30"/>
        <v>3</v>
      </c>
      <c r="F57" s="227">
        <f t="shared" ref="F57" si="31">SUM(F22+F39)</f>
        <v>4</v>
      </c>
      <c r="G57" s="227">
        <v>15</v>
      </c>
    </row>
    <row r="58" spans="1:9" s="160" customFormat="1" ht="7.5" customHeight="1" x14ac:dyDescent="0.35">
      <c r="A58" s="306"/>
      <c r="B58" s="207"/>
      <c r="C58" s="207"/>
      <c r="D58" s="207"/>
      <c r="E58" s="307"/>
      <c r="F58" s="307"/>
      <c r="G58" s="307"/>
      <c r="I58" s="91"/>
    </row>
    <row r="59" spans="1:9" s="160" customFormat="1" ht="14.1" customHeight="1" x14ac:dyDescent="0.35">
      <c r="A59" s="287"/>
      <c r="B59" s="126"/>
      <c r="C59" s="126"/>
      <c r="D59" s="126"/>
      <c r="E59" s="126"/>
      <c r="F59" s="12"/>
      <c r="G59" s="12"/>
      <c r="I59" s="91"/>
    </row>
    <row r="60" spans="1:9" s="160" customFormat="1" ht="14.1" customHeight="1" x14ac:dyDescent="0.35">
      <c r="A60" s="287"/>
      <c r="F60" s="292"/>
      <c r="G60" s="292" t="s">
        <v>323</v>
      </c>
      <c r="I60" s="91"/>
    </row>
    <row r="61" spans="1:9" s="160" customFormat="1" ht="14.1" customHeight="1" x14ac:dyDescent="0.35">
      <c r="A61" s="287"/>
      <c r="B61" s="126"/>
      <c r="C61" s="126"/>
      <c r="D61" s="126"/>
      <c r="E61" s="126"/>
      <c r="F61" s="12"/>
      <c r="G61" s="12" t="s">
        <v>324</v>
      </c>
      <c r="I61" s="91"/>
    </row>
    <row r="63" spans="1:9" ht="17.399999999999999" x14ac:dyDescent="0.35">
      <c r="C63" s="246"/>
      <c r="D63" s="246"/>
      <c r="E63" s="246"/>
      <c r="F63" s="246"/>
      <c r="G63" s="246"/>
      <c r="I63" s="160"/>
    </row>
    <row r="64" spans="1:9" ht="17.399999999999999" x14ac:dyDescent="0.35">
      <c r="A64" s="308"/>
      <c r="D64" s="148"/>
      <c r="E64" s="246"/>
      <c r="F64" s="246"/>
      <c r="G64" s="246"/>
      <c r="I64" s="160"/>
    </row>
    <row r="65" spans="1:9" ht="17.399999999999999" x14ac:dyDescent="0.35">
      <c r="A65" s="308"/>
      <c r="D65" s="148"/>
      <c r="E65" s="246"/>
      <c r="F65" s="246"/>
      <c r="G65" s="246"/>
      <c r="I65" s="160"/>
    </row>
    <row r="66" spans="1:9" ht="17.399999999999999" x14ac:dyDescent="0.35">
      <c r="A66" s="308"/>
      <c r="D66" s="148"/>
      <c r="E66" s="246"/>
      <c r="F66" s="246"/>
      <c r="G66" s="246"/>
      <c r="I66" s="160"/>
    </row>
    <row r="67" spans="1:9" ht="16.8" x14ac:dyDescent="0.3">
      <c r="A67" s="308"/>
      <c r="D67" s="148"/>
      <c r="E67" s="246"/>
      <c r="F67" s="246"/>
      <c r="G67" s="246"/>
    </row>
    <row r="68" spans="1:9" ht="16.8" x14ac:dyDescent="0.3">
      <c r="A68" s="308"/>
      <c r="D68" s="148"/>
      <c r="E68" s="246"/>
      <c r="F68" s="246"/>
      <c r="G68" s="246"/>
    </row>
    <row r="70" spans="1:9" ht="16.8" x14ac:dyDescent="0.3">
      <c r="A70" s="308"/>
    </row>
    <row r="71" spans="1:9" ht="16.8" x14ac:dyDescent="0.3">
      <c r="A71" s="308"/>
    </row>
    <row r="72" spans="1:9" ht="16.8" x14ac:dyDescent="0.3">
      <c r="A72" s="308"/>
    </row>
    <row r="73" spans="1:9" ht="16.8" x14ac:dyDescent="0.3">
      <c r="A73" s="308"/>
    </row>
  </sheetData>
  <sheetProtection selectLockedCells="1" selectUnlockedCells="1"/>
  <mergeCells count="1">
    <mergeCell ref="B4:G4"/>
  </mergeCells>
  <printOptions horizontalCentered="1"/>
  <pageMargins left="0.7" right="0.7" top="0.75" bottom="0.75" header="0.3" footer="0.3"/>
  <pageSetup paperSize="9" scale="70" firstPageNumber="71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07206-30F8-430D-AD17-908A420C7467}">
  <sheetPr>
    <tabColor theme="7"/>
    <pageSetUpPr fitToPage="1"/>
  </sheetPr>
  <dimension ref="A1:K50"/>
  <sheetViews>
    <sheetView view="pageBreakPreview" zoomScale="70" zoomScaleSheetLayoutView="70" workbookViewId="0">
      <selection activeCell="H31" sqref="H31"/>
    </sheetView>
  </sheetViews>
  <sheetFormatPr defaultColWidth="11.44140625" defaultRowHeight="15.6" x14ac:dyDescent="0.3"/>
  <cols>
    <col min="1" max="1" width="20.88671875" style="1" customWidth="1"/>
    <col min="2" max="2" width="22.44140625" style="1" customWidth="1"/>
    <col min="3" max="8" width="11" style="4" customWidth="1"/>
    <col min="9" max="16384" width="11.44140625" style="1"/>
  </cols>
  <sheetData>
    <row r="1" spans="1:11" ht="21.75" customHeight="1" x14ac:dyDescent="0.35">
      <c r="A1" s="17" t="s">
        <v>375</v>
      </c>
      <c r="B1" s="45" t="s">
        <v>8</v>
      </c>
      <c r="C1" s="18"/>
      <c r="D1" s="78"/>
      <c r="E1" s="78"/>
      <c r="F1" s="78"/>
      <c r="G1" s="78"/>
      <c r="H1" s="78"/>
    </row>
    <row r="2" spans="1:11" ht="21.75" customHeight="1" x14ac:dyDescent="0.35">
      <c r="A2" s="19" t="s">
        <v>376</v>
      </c>
      <c r="B2" s="20" t="s">
        <v>377</v>
      </c>
      <c r="C2" s="18"/>
      <c r="D2" s="21"/>
      <c r="E2" s="21"/>
      <c r="F2" s="21"/>
      <c r="G2" s="21"/>
      <c r="H2" s="21"/>
    </row>
    <row r="3" spans="1:11" ht="21.75" customHeight="1" x14ac:dyDescent="0.35">
      <c r="A3" s="19"/>
      <c r="B3" s="20"/>
      <c r="C3" s="18"/>
      <c r="D3" s="21"/>
      <c r="E3" s="21"/>
      <c r="F3" s="21"/>
      <c r="G3" s="21"/>
      <c r="H3" s="21"/>
    </row>
    <row r="4" spans="1:11" ht="21.75" customHeight="1" x14ac:dyDescent="0.3">
      <c r="C4" s="1"/>
      <c r="D4" s="1"/>
      <c r="E4" s="1"/>
      <c r="F4" s="1"/>
      <c r="G4" s="460"/>
      <c r="H4" s="460" t="s">
        <v>59</v>
      </c>
    </row>
    <row r="5" spans="1:11" ht="21.75" customHeight="1" x14ac:dyDescent="0.3">
      <c r="A5" s="47" t="s">
        <v>44</v>
      </c>
      <c r="B5" s="310" t="s">
        <v>22</v>
      </c>
      <c r="C5" s="523" t="s">
        <v>23</v>
      </c>
      <c r="D5" s="523"/>
      <c r="E5" s="523"/>
      <c r="F5" s="523"/>
      <c r="G5" s="523"/>
      <c r="H5" s="523"/>
    </row>
    <row r="6" spans="1:11" ht="21.75" customHeight="1" x14ac:dyDescent="0.3">
      <c r="A6" s="23" t="s">
        <v>45</v>
      </c>
      <c r="B6" s="24" t="s">
        <v>25</v>
      </c>
      <c r="C6" s="461">
        <v>2019</v>
      </c>
      <c r="D6" s="461">
        <v>2020</v>
      </c>
      <c r="E6" s="461">
        <v>2021</v>
      </c>
      <c r="F6" s="474">
        <v>2022</v>
      </c>
      <c r="G6" s="474">
        <v>2023</v>
      </c>
      <c r="H6" s="474">
        <v>2024</v>
      </c>
    </row>
    <row r="7" spans="1:11" ht="7.5" customHeight="1" x14ac:dyDescent="0.35">
      <c r="A7" s="25"/>
      <c r="B7" s="22"/>
      <c r="C7" s="26"/>
      <c r="D7" s="26"/>
      <c r="E7" s="26"/>
    </row>
    <row r="8" spans="1:11" ht="21.75" customHeight="1" x14ac:dyDescent="0.3">
      <c r="A8" s="27" t="s">
        <v>46</v>
      </c>
      <c r="B8" s="27" t="s">
        <v>27</v>
      </c>
      <c r="C8" s="28">
        <v>7</v>
      </c>
      <c r="D8" s="28">
        <v>1</v>
      </c>
      <c r="E8" s="28">
        <v>6</v>
      </c>
      <c r="F8" s="28">
        <v>0</v>
      </c>
      <c r="G8" s="28">
        <v>5</v>
      </c>
      <c r="H8" s="28">
        <v>2</v>
      </c>
    </row>
    <row r="9" spans="1:11" ht="21.75" customHeight="1" x14ac:dyDescent="0.3">
      <c r="A9" s="20" t="s">
        <v>47</v>
      </c>
      <c r="B9" s="27" t="s">
        <v>28</v>
      </c>
      <c r="C9" s="28">
        <v>4</v>
      </c>
      <c r="D9" s="28">
        <v>0</v>
      </c>
      <c r="E9" s="28">
        <v>3</v>
      </c>
      <c r="F9" s="28">
        <v>0</v>
      </c>
      <c r="G9" s="28">
        <v>2</v>
      </c>
      <c r="H9" s="28">
        <v>1</v>
      </c>
    </row>
    <row r="10" spans="1:11" ht="21.75" customHeight="1" x14ac:dyDescent="0.3">
      <c r="A10" s="27"/>
      <c r="B10" s="27" t="s">
        <v>29</v>
      </c>
      <c r="C10" s="28">
        <v>3</v>
      </c>
      <c r="D10" s="28">
        <v>1</v>
      </c>
      <c r="E10" s="28">
        <v>3</v>
      </c>
      <c r="F10" s="28">
        <v>0</v>
      </c>
      <c r="G10" s="28">
        <v>3</v>
      </c>
      <c r="H10" s="28">
        <v>1</v>
      </c>
    </row>
    <row r="11" spans="1:11" ht="21.75" customHeight="1" x14ac:dyDescent="0.3">
      <c r="A11" s="27"/>
      <c r="B11" s="20"/>
      <c r="C11" s="28"/>
      <c r="D11" s="28"/>
      <c r="E11" s="28"/>
      <c r="F11" s="28"/>
      <c r="G11" s="28"/>
      <c r="H11" s="28"/>
    </row>
    <row r="12" spans="1:11" ht="21.75" customHeight="1" x14ac:dyDescent="0.3">
      <c r="A12" s="27" t="s">
        <v>48</v>
      </c>
      <c r="B12" s="27" t="s">
        <v>27</v>
      </c>
      <c r="C12" s="28">
        <v>1</v>
      </c>
      <c r="D12" s="28">
        <v>0</v>
      </c>
      <c r="E12" s="28">
        <v>0</v>
      </c>
      <c r="F12" s="28">
        <v>0</v>
      </c>
      <c r="G12" s="28">
        <v>1</v>
      </c>
      <c r="H12" s="28">
        <v>0</v>
      </c>
    </row>
    <row r="13" spans="1:11" ht="21.75" customHeight="1" x14ac:dyDescent="0.3">
      <c r="A13" s="20" t="s">
        <v>49</v>
      </c>
      <c r="B13" s="27" t="s">
        <v>28</v>
      </c>
      <c r="C13" s="28">
        <v>1</v>
      </c>
      <c r="D13" s="28">
        <v>0</v>
      </c>
      <c r="E13" s="28">
        <v>0</v>
      </c>
      <c r="F13" s="28">
        <v>0</v>
      </c>
      <c r="G13" s="28">
        <v>1</v>
      </c>
      <c r="H13" s="28">
        <v>0</v>
      </c>
    </row>
    <row r="14" spans="1:11" ht="21.75" customHeight="1" x14ac:dyDescent="0.3">
      <c r="A14" s="27"/>
      <c r="B14" s="27" t="s">
        <v>29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K14" s="14"/>
    </row>
    <row r="15" spans="1:11" ht="21.75" customHeight="1" x14ac:dyDescent="0.3">
      <c r="A15" s="27"/>
      <c r="B15" s="20"/>
      <c r="C15" s="28"/>
      <c r="D15" s="28"/>
      <c r="E15" s="28"/>
      <c r="F15" s="28"/>
      <c r="G15" s="28"/>
      <c r="H15" s="28"/>
    </row>
    <row r="16" spans="1:11" ht="21.75" customHeight="1" x14ac:dyDescent="0.3">
      <c r="A16" s="27" t="s">
        <v>50</v>
      </c>
      <c r="B16" s="27" t="s">
        <v>27</v>
      </c>
      <c r="C16" s="28">
        <v>5</v>
      </c>
      <c r="D16" s="28">
        <v>1</v>
      </c>
      <c r="E16" s="28">
        <v>2</v>
      </c>
      <c r="F16" s="28">
        <v>0</v>
      </c>
      <c r="G16" s="28">
        <v>2</v>
      </c>
      <c r="H16" s="28">
        <v>1</v>
      </c>
    </row>
    <row r="17" spans="1:9" ht="21.75" customHeight="1" x14ac:dyDescent="0.3">
      <c r="A17" s="20" t="s">
        <v>51</v>
      </c>
      <c r="B17" s="27" t="s">
        <v>28</v>
      </c>
      <c r="C17" s="28">
        <v>2</v>
      </c>
      <c r="D17" s="28">
        <v>1</v>
      </c>
      <c r="E17" s="28">
        <v>1</v>
      </c>
      <c r="F17" s="28">
        <v>0</v>
      </c>
      <c r="G17" s="28">
        <v>1</v>
      </c>
      <c r="H17" s="28">
        <v>1</v>
      </c>
    </row>
    <row r="18" spans="1:9" ht="21.75" customHeight="1" x14ac:dyDescent="0.3">
      <c r="A18" s="27"/>
      <c r="B18" s="27" t="s">
        <v>29</v>
      </c>
      <c r="C18" s="28">
        <v>3</v>
      </c>
      <c r="D18" s="28">
        <v>0</v>
      </c>
      <c r="E18" s="28">
        <v>1</v>
      </c>
      <c r="F18" s="28">
        <v>0</v>
      </c>
      <c r="G18" s="28">
        <v>1</v>
      </c>
      <c r="H18" s="28">
        <v>0</v>
      </c>
    </row>
    <row r="19" spans="1:9" ht="21.75" customHeight="1" x14ac:dyDescent="0.3">
      <c r="A19" s="20"/>
      <c r="B19" s="27"/>
      <c r="C19" s="28"/>
      <c r="D19" s="28"/>
      <c r="E19" s="28"/>
      <c r="F19" s="28"/>
      <c r="G19" s="28"/>
      <c r="H19" s="28"/>
    </row>
    <row r="20" spans="1:9" ht="21.75" customHeight="1" x14ac:dyDescent="0.3">
      <c r="A20" s="27" t="s">
        <v>52</v>
      </c>
      <c r="B20" s="27" t="s">
        <v>27</v>
      </c>
      <c r="C20" s="28">
        <v>1</v>
      </c>
      <c r="D20" s="28">
        <v>0</v>
      </c>
      <c r="E20" s="28">
        <v>0</v>
      </c>
      <c r="F20" s="28">
        <v>0</v>
      </c>
      <c r="G20" s="28">
        <v>1</v>
      </c>
      <c r="H20" s="28">
        <v>0</v>
      </c>
    </row>
    <row r="21" spans="1:9" ht="21.75" customHeight="1" x14ac:dyDescent="0.3">
      <c r="A21" s="20" t="s">
        <v>53</v>
      </c>
      <c r="B21" s="27" t="s">
        <v>28</v>
      </c>
      <c r="C21" s="28">
        <v>1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</row>
    <row r="22" spans="1:9" ht="21.75" customHeight="1" x14ac:dyDescent="0.3">
      <c r="A22" s="20"/>
      <c r="B22" s="27" t="s">
        <v>29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1:9" ht="21.75" customHeight="1" x14ac:dyDescent="0.3">
      <c r="A23" s="32"/>
      <c r="B23" s="20"/>
      <c r="C23" s="28"/>
      <c r="D23" s="28"/>
      <c r="E23" s="28"/>
      <c r="F23" s="28"/>
      <c r="G23" s="28"/>
      <c r="H23" s="28"/>
    </row>
    <row r="24" spans="1:9" ht="21.75" customHeight="1" x14ac:dyDescent="0.3">
      <c r="A24" s="27" t="s">
        <v>54</v>
      </c>
      <c r="B24" s="27" t="s">
        <v>27</v>
      </c>
      <c r="C24" s="28">
        <v>4</v>
      </c>
      <c r="D24" s="28">
        <v>0</v>
      </c>
      <c r="E24" s="28">
        <v>2</v>
      </c>
      <c r="F24" s="28">
        <v>0</v>
      </c>
      <c r="G24" s="28">
        <v>1</v>
      </c>
      <c r="H24" s="28">
        <v>1</v>
      </c>
    </row>
    <row r="25" spans="1:9" ht="21.75" customHeight="1" x14ac:dyDescent="0.3">
      <c r="A25" s="20" t="s">
        <v>55</v>
      </c>
      <c r="B25" s="20" t="s">
        <v>56</v>
      </c>
      <c r="C25" s="28">
        <v>1</v>
      </c>
      <c r="D25" s="28">
        <v>0</v>
      </c>
      <c r="E25" s="28">
        <v>1</v>
      </c>
      <c r="F25" s="28">
        <v>0</v>
      </c>
      <c r="G25" s="28">
        <v>0</v>
      </c>
      <c r="H25" s="28">
        <v>0</v>
      </c>
    </row>
    <row r="26" spans="1:9" ht="21.75" customHeight="1" x14ac:dyDescent="0.3">
      <c r="A26" s="27"/>
      <c r="B26" s="27" t="s">
        <v>29</v>
      </c>
      <c r="C26" s="28">
        <v>3</v>
      </c>
      <c r="D26" s="28">
        <v>0</v>
      </c>
      <c r="E26" s="28">
        <v>1</v>
      </c>
      <c r="F26" s="28">
        <v>0</v>
      </c>
      <c r="G26" s="28">
        <v>1</v>
      </c>
      <c r="H26" s="28">
        <v>1</v>
      </c>
    </row>
    <row r="27" spans="1:9" ht="7.5" customHeight="1" x14ac:dyDescent="0.35">
      <c r="A27" s="42"/>
      <c r="B27" s="42"/>
      <c r="C27" s="312"/>
      <c r="D27" s="312"/>
      <c r="E27" s="312"/>
      <c r="F27" s="465"/>
      <c r="G27" s="465"/>
      <c r="H27" s="465"/>
    </row>
    <row r="28" spans="1:9" ht="7.5" customHeight="1" x14ac:dyDescent="0.35">
      <c r="A28" s="40"/>
      <c r="B28" s="40"/>
      <c r="C28" s="313"/>
      <c r="D28" s="313"/>
      <c r="E28" s="313"/>
      <c r="F28" s="18"/>
      <c r="G28" s="18"/>
      <c r="H28" s="18"/>
    </row>
    <row r="29" spans="1:9" ht="21.75" customHeight="1" x14ac:dyDescent="0.3">
      <c r="A29" s="45" t="s">
        <v>33</v>
      </c>
      <c r="B29" s="32" t="s">
        <v>57</v>
      </c>
      <c r="C29" s="520">
        <v>18</v>
      </c>
      <c r="D29" s="520">
        <v>2</v>
      </c>
      <c r="E29" s="520">
        <v>10</v>
      </c>
      <c r="F29" s="521">
        <v>0</v>
      </c>
      <c r="G29" s="520">
        <v>10</v>
      </c>
      <c r="H29" s="520">
        <v>4</v>
      </c>
      <c r="I29" s="79"/>
    </row>
    <row r="30" spans="1:9" ht="21.75" customHeight="1" x14ac:dyDescent="0.3">
      <c r="A30" s="32" t="s">
        <v>35</v>
      </c>
      <c r="B30" s="45" t="s">
        <v>36</v>
      </c>
      <c r="C30" s="520">
        <v>9</v>
      </c>
      <c r="D30" s="520">
        <v>1</v>
      </c>
      <c r="E30" s="520">
        <v>5</v>
      </c>
      <c r="F30" s="521">
        <v>0</v>
      </c>
      <c r="G30" s="520">
        <v>5</v>
      </c>
      <c r="H30" s="520">
        <v>2</v>
      </c>
      <c r="I30" s="80"/>
    </row>
    <row r="31" spans="1:9" ht="21.75" customHeight="1" x14ac:dyDescent="0.35">
      <c r="A31" s="22"/>
      <c r="B31" s="45" t="s">
        <v>37</v>
      </c>
      <c r="C31" s="520">
        <v>9</v>
      </c>
      <c r="D31" s="520">
        <v>1</v>
      </c>
      <c r="E31" s="520">
        <v>5</v>
      </c>
      <c r="F31" s="521">
        <v>0</v>
      </c>
      <c r="G31" s="520">
        <v>5</v>
      </c>
      <c r="H31" s="520">
        <v>2</v>
      </c>
      <c r="I31" s="80"/>
    </row>
    <row r="32" spans="1:9" ht="7.5" customHeight="1" x14ac:dyDescent="0.3">
      <c r="A32" s="9"/>
      <c r="B32" s="9"/>
      <c r="C32" s="16"/>
      <c r="D32" s="16"/>
      <c r="E32" s="16"/>
      <c r="F32" s="16"/>
      <c r="G32" s="43"/>
      <c r="H32" s="43"/>
    </row>
    <row r="33" spans="1:8" ht="21.75" customHeight="1" x14ac:dyDescent="0.3">
      <c r="A33" s="6"/>
      <c r="B33" s="6"/>
      <c r="C33" s="7"/>
      <c r="D33" s="7"/>
      <c r="E33" s="7"/>
      <c r="F33" s="7"/>
      <c r="G33" s="7"/>
      <c r="H33" s="7"/>
    </row>
    <row r="34" spans="1:8" ht="21.75" customHeight="1" x14ac:dyDescent="0.3">
      <c r="A34" s="6"/>
      <c r="B34" s="2"/>
      <c r="C34" s="1"/>
      <c r="D34" s="1"/>
      <c r="E34" s="3"/>
      <c r="F34" s="1"/>
      <c r="G34" s="34"/>
      <c r="H34" s="34" t="s">
        <v>38</v>
      </c>
    </row>
    <row r="35" spans="1:8" ht="21.75" customHeight="1" x14ac:dyDescent="0.3">
      <c r="A35" s="6"/>
      <c r="B35" s="6"/>
      <c r="C35" s="7"/>
      <c r="D35" s="7"/>
      <c r="E35" s="7"/>
      <c r="F35" s="7"/>
      <c r="G35" s="35"/>
      <c r="H35" s="35" t="s">
        <v>39</v>
      </c>
    </row>
    <row r="36" spans="1:8" ht="15" customHeight="1" x14ac:dyDescent="0.3">
      <c r="A36" s="6"/>
      <c r="B36" s="6"/>
      <c r="C36" s="7"/>
      <c r="D36" s="7"/>
      <c r="E36" s="7"/>
      <c r="F36" s="7"/>
      <c r="G36" s="7"/>
      <c r="H36" s="7"/>
    </row>
    <row r="37" spans="1:8" ht="15" customHeight="1" x14ac:dyDescent="0.3">
      <c r="A37" s="6"/>
      <c r="B37" s="6"/>
      <c r="C37" s="7"/>
      <c r="D37" s="7"/>
      <c r="E37" s="7"/>
      <c r="F37" s="7"/>
      <c r="G37" s="7"/>
      <c r="H37" s="7"/>
    </row>
    <row r="38" spans="1:8" x14ac:dyDescent="0.3">
      <c r="A38" s="6"/>
      <c r="B38" s="6"/>
      <c r="C38" s="7"/>
      <c r="D38" s="7"/>
      <c r="E38" s="7"/>
      <c r="F38" s="7"/>
      <c r="G38" s="7"/>
      <c r="H38" s="7"/>
    </row>
    <row r="39" spans="1:8" x14ac:dyDescent="0.3">
      <c r="A39" s="6"/>
      <c r="B39" s="6"/>
      <c r="C39" s="7"/>
      <c r="D39" s="7"/>
      <c r="E39" s="7"/>
      <c r="F39" s="7"/>
      <c r="G39" s="7"/>
      <c r="H39" s="7"/>
    </row>
    <row r="40" spans="1:8" x14ac:dyDescent="0.3">
      <c r="A40" s="6"/>
      <c r="B40" s="6"/>
      <c r="C40" s="7"/>
      <c r="D40" s="7"/>
      <c r="E40" s="7"/>
      <c r="F40" s="7"/>
      <c r="G40" s="7"/>
      <c r="H40" s="7"/>
    </row>
    <row r="41" spans="1:8" x14ac:dyDescent="0.3">
      <c r="A41" s="6"/>
      <c r="B41" s="6"/>
      <c r="C41" s="7"/>
      <c r="D41" s="7"/>
      <c r="E41" s="7"/>
      <c r="F41" s="7"/>
      <c r="G41" s="7"/>
      <c r="H41" s="7"/>
    </row>
    <row r="43" spans="1:8" x14ac:dyDescent="0.3">
      <c r="A43" s="2"/>
      <c r="B43" s="2"/>
    </row>
    <row r="45" spans="1:8" x14ac:dyDescent="0.3">
      <c r="A45" s="5"/>
    </row>
    <row r="47" spans="1:8" ht="12" customHeight="1" x14ac:dyDescent="0.3">
      <c r="B47" s="5"/>
    </row>
    <row r="50" spans="1:2" s="4" customFormat="1" x14ac:dyDescent="0.3">
      <c r="A50" s="1"/>
      <c r="B50" s="1"/>
    </row>
  </sheetData>
  <sheetProtection selectLockedCells="1" selectUnlockedCells="1"/>
  <mergeCells count="1">
    <mergeCell ref="C5:H5"/>
  </mergeCells>
  <pageMargins left="0.7" right="0.7" top="0.5" bottom="0.5" header="0.3" footer="0.3"/>
  <pageSetup paperSize="9" scale="79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88C1-CF51-4663-9F74-D72AAE509E80}">
  <sheetPr>
    <tabColor theme="7"/>
    <pageSetUpPr fitToPage="1"/>
  </sheetPr>
  <dimension ref="A1:J56"/>
  <sheetViews>
    <sheetView view="pageBreakPreview" zoomScale="70" zoomScaleSheetLayoutView="70" workbookViewId="0"/>
  </sheetViews>
  <sheetFormatPr defaultColWidth="11.44140625" defaultRowHeight="17.399999999999999" x14ac:dyDescent="0.35"/>
  <cols>
    <col min="1" max="1" width="19.44140625" style="1" customWidth="1"/>
    <col min="2" max="2" width="22.44140625" style="1" customWidth="1"/>
    <col min="3" max="5" width="11.109375" style="4" customWidth="1"/>
    <col min="6" max="6" width="12.5546875" style="4" bestFit="1" customWidth="1"/>
    <col min="7" max="7" width="11.109375" style="4" customWidth="1"/>
    <col min="8" max="8" width="11.109375" style="82" customWidth="1"/>
    <col min="9" max="16384" width="11.44140625" style="1"/>
  </cols>
  <sheetData>
    <row r="1" spans="1:9" ht="18" customHeight="1" x14ac:dyDescent="0.35">
      <c r="A1" s="17" t="s">
        <v>378</v>
      </c>
      <c r="B1" s="45" t="s">
        <v>379</v>
      </c>
      <c r="C1" s="18"/>
      <c r="D1" s="78"/>
      <c r="E1" s="78"/>
      <c r="F1" s="78"/>
      <c r="G1" s="78"/>
      <c r="H1" s="468"/>
    </row>
    <row r="2" spans="1:9" ht="18" customHeight="1" x14ac:dyDescent="0.35">
      <c r="A2" s="19" t="s">
        <v>380</v>
      </c>
      <c r="B2" s="20" t="s">
        <v>381</v>
      </c>
      <c r="C2" s="18"/>
      <c r="D2" s="21"/>
      <c r="E2" s="21"/>
      <c r="F2" s="21"/>
      <c r="G2" s="21"/>
      <c r="H2" s="468"/>
    </row>
    <row r="3" spans="1:9" ht="21.75" customHeight="1" x14ac:dyDescent="0.35">
      <c r="A3" s="22"/>
      <c r="B3" s="22"/>
      <c r="C3" s="18"/>
      <c r="D3" s="18"/>
      <c r="E3" s="268"/>
      <c r="F3" s="311"/>
      <c r="G3" s="44"/>
      <c r="H3" s="475"/>
    </row>
    <row r="4" spans="1:9" ht="18" customHeight="1" x14ac:dyDescent="0.3">
      <c r="A4" s="47" t="s">
        <v>382</v>
      </c>
      <c r="B4" s="310" t="s">
        <v>22</v>
      </c>
      <c r="C4" s="523" t="s">
        <v>23</v>
      </c>
      <c r="D4" s="523"/>
      <c r="E4" s="523"/>
      <c r="F4" s="523"/>
      <c r="G4" s="523"/>
      <c r="H4" s="523"/>
    </row>
    <row r="5" spans="1:9" ht="18" customHeight="1" x14ac:dyDescent="0.3">
      <c r="A5" s="23" t="s">
        <v>383</v>
      </c>
      <c r="B5" s="24" t="s">
        <v>25</v>
      </c>
      <c r="C5" s="461">
        <v>2019</v>
      </c>
      <c r="D5" s="461">
        <v>2020</v>
      </c>
      <c r="E5" s="461">
        <v>2021</v>
      </c>
      <c r="F5" s="461">
        <v>2022</v>
      </c>
      <c r="G5" s="461">
        <v>2023</v>
      </c>
      <c r="H5" s="461">
        <v>2024</v>
      </c>
    </row>
    <row r="6" spans="1:9" ht="7.5" customHeight="1" x14ac:dyDescent="0.35">
      <c r="A6" s="25"/>
      <c r="B6" s="22"/>
      <c r="C6" s="26"/>
      <c r="D6" s="26"/>
      <c r="E6" s="26"/>
      <c r="F6" s="82"/>
      <c r="G6" s="82"/>
    </row>
    <row r="7" spans="1:9" ht="18" customHeight="1" x14ac:dyDescent="0.3">
      <c r="A7" s="27" t="s">
        <v>384</v>
      </c>
      <c r="B7" s="27" t="s">
        <v>27</v>
      </c>
      <c r="C7" s="28">
        <v>22</v>
      </c>
      <c r="D7" s="28">
        <v>23</v>
      </c>
      <c r="E7" s="28">
        <v>41</v>
      </c>
      <c r="F7" s="462">
        <v>93</v>
      </c>
      <c r="G7" s="28">
        <v>36</v>
      </c>
      <c r="H7" s="28">
        <v>31</v>
      </c>
    </row>
    <row r="8" spans="1:9" ht="18" customHeight="1" x14ac:dyDescent="0.35">
      <c r="A8" s="20" t="s">
        <v>385</v>
      </c>
      <c r="B8" s="20" t="s">
        <v>56</v>
      </c>
      <c r="C8" s="28">
        <v>14</v>
      </c>
      <c r="D8" s="28">
        <v>10</v>
      </c>
      <c r="E8" s="28">
        <v>23</v>
      </c>
      <c r="F8" s="82">
        <v>45</v>
      </c>
      <c r="G8" s="82">
        <v>19</v>
      </c>
      <c r="H8" s="82">
        <v>16</v>
      </c>
    </row>
    <row r="9" spans="1:9" ht="18" customHeight="1" x14ac:dyDescent="0.35">
      <c r="A9" s="27"/>
      <c r="B9" s="27" t="s">
        <v>29</v>
      </c>
      <c r="C9" s="28">
        <v>8</v>
      </c>
      <c r="D9" s="28">
        <v>13</v>
      </c>
      <c r="E9" s="28">
        <v>18</v>
      </c>
      <c r="F9" s="82">
        <v>48</v>
      </c>
      <c r="G9" s="82">
        <v>17</v>
      </c>
      <c r="H9" s="82">
        <v>15</v>
      </c>
    </row>
    <row r="10" spans="1:9" ht="18" customHeight="1" x14ac:dyDescent="0.35">
      <c r="A10" s="27"/>
      <c r="B10" s="20"/>
      <c r="C10" s="38"/>
      <c r="D10" s="38"/>
      <c r="E10" s="38"/>
      <c r="F10" s="82"/>
      <c r="G10" s="82"/>
      <c r="I10" s="64"/>
    </row>
    <row r="11" spans="1:9" ht="18" customHeight="1" x14ac:dyDescent="0.3">
      <c r="A11" s="27" t="s">
        <v>61</v>
      </c>
      <c r="B11" s="27" t="s">
        <v>27</v>
      </c>
      <c r="C11" s="28">
        <v>378</v>
      </c>
      <c r="D11" s="28">
        <v>392</v>
      </c>
      <c r="E11" s="28">
        <v>428</v>
      </c>
      <c r="F11" s="462">
        <v>449</v>
      </c>
      <c r="G11" s="28">
        <v>388</v>
      </c>
      <c r="H11" s="28">
        <v>330</v>
      </c>
      <c r="I11" s="13"/>
    </row>
    <row r="12" spans="1:9" ht="18" customHeight="1" x14ac:dyDescent="0.35">
      <c r="A12" s="20"/>
      <c r="B12" s="20" t="s">
        <v>56</v>
      </c>
      <c r="C12" s="28">
        <v>193</v>
      </c>
      <c r="D12" s="28">
        <v>195</v>
      </c>
      <c r="E12" s="28">
        <v>219</v>
      </c>
      <c r="F12" s="82">
        <v>249</v>
      </c>
      <c r="G12" s="82">
        <v>200</v>
      </c>
      <c r="H12" s="82">
        <v>168</v>
      </c>
      <c r="I12" s="13"/>
    </row>
    <row r="13" spans="1:9" ht="18" customHeight="1" x14ac:dyDescent="0.35">
      <c r="A13" s="27"/>
      <c r="B13" s="27" t="s">
        <v>29</v>
      </c>
      <c r="C13" s="28">
        <v>185</v>
      </c>
      <c r="D13" s="28">
        <v>197</v>
      </c>
      <c r="E13" s="28">
        <v>209</v>
      </c>
      <c r="F13" s="82">
        <v>200</v>
      </c>
      <c r="G13" s="82">
        <v>188</v>
      </c>
      <c r="H13" s="82">
        <v>162</v>
      </c>
    </row>
    <row r="14" spans="1:9" ht="18" customHeight="1" x14ac:dyDescent="0.35">
      <c r="A14" s="27"/>
      <c r="B14" s="20"/>
      <c r="C14" s="38"/>
      <c r="D14" s="38"/>
      <c r="E14" s="38"/>
      <c r="F14" s="82"/>
      <c r="G14" s="82"/>
    </row>
    <row r="15" spans="1:9" ht="18" customHeight="1" x14ac:dyDescent="0.3">
      <c r="A15" s="27" t="s">
        <v>62</v>
      </c>
      <c r="B15" s="27" t="s">
        <v>27</v>
      </c>
      <c r="C15" s="28">
        <v>1351</v>
      </c>
      <c r="D15" s="28">
        <v>1460</v>
      </c>
      <c r="E15" s="28">
        <v>1554</v>
      </c>
      <c r="F15" s="462">
        <v>1526</v>
      </c>
      <c r="G15" s="28">
        <v>1439</v>
      </c>
      <c r="H15" s="28">
        <v>1227</v>
      </c>
      <c r="I15" s="464"/>
    </row>
    <row r="16" spans="1:9" ht="18" customHeight="1" x14ac:dyDescent="0.35">
      <c r="A16" s="20"/>
      <c r="B16" s="20" t="s">
        <v>56</v>
      </c>
      <c r="C16" s="28">
        <v>705</v>
      </c>
      <c r="D16" s="28">
        <v>751</v>
      </c>
      <c r="E16" s="28">
        <v>825</v>
      </c>
      <c r="F16" s="82">
        <v>826</v>
      </c>
      <c r="G16" s="82">
        <v>759</v>
      </c>
      <c r="H16" s="82">
        <v>640</v>
      </c>
    </row>
    <row r="17" spans="1:10" ht="18" customHeight="1" x14ac:dyDescent="0.35">
      <c r="A17" s="27"/>
      <c r="B17" s="27" t="s">
        <v>29</v>
      </c>
      <c r="C17" s="28">
        <v>646</v>
      </c>
      <c r="D17" s="28">
        <v>709</v>
      </c>
      <c r="E17" s="28">
        <v>729</v>
      </c>
      <c r="F17" s="82">
        <v>700</v>
      </c>
      <c r="G17" s="82">
        <v>680</v>
      </c>
      <c r="H17" s="82">
        <v>587</v>
      </c>
    </row>
    <row r="18" spans="1:10" ht="18" customHeight="1" x14ac:dyDescent="0.35">
      <c r="A18" s="20"/>
      <c r="B18" s="27"/>
      <c r="C18" s="28"/>
      <c r="D18" s="28"/>
      <c r="E18" s="28"/>
      <c r="F18" s="82"/>
      <c r="G18" s="82"/>
    </row>
    <row r="19" spans="1:10" ht="18" customHeight="1" x14ac:dyDescent="0.3">
      <c r="A19" s="27" t="s">
        <v>63</v>
      </c>
      <c r="B19" s="27" t="s">
        <v>27</v>
      </c>
      <c r="C19" s="28">
        <v>1877</v>
      </c>
      <c r="D19" s="28">
        <v>1981</v>
      </c>
      <c r="E19" s="28">
        <v>2060</v>
      </c>
      <c r="F19" s="462">
        <v>1864</v>
      </c>
      <c r="G19" s="28">
        <v>1908</v>
      </c>
      <c r="H19" s="28">
        <v>1626</v>
      </c>
      <c r="J19" s="519"/>
    </row>
    <row r="20" spans="1:10" ht="18" customHeight="1" x14ac:dyDescent="0.35">
      <c r="A20" s="20"/>
      <c r="B20" s="20" t="s">
        <v>56</v>
      </c>
      <c r="C20" s="28">
        <v>1016</v>
      </c>
      <c r="D20" s="28">
        <v>1032</v>
      </c>
      <c r="E20" s="28">
        <v>1046</v>
      </c>
      <c r="F20" s="82">
        <v>949</v>
      </c>
      <c r="G20" s="82">
        <v>996</v>
      </c>
      <c r="H20" s="82">
        <v>839</v>
      </c>
    </row>
    <row r="21" spans="1:10" ht="18" customHeight="1" x14ac:dyDescent="0.35">
      <c r="A21" s="20"/>
      <c r="B21" s="27" t="s">
        <v>29</v>
      </c>
      <c r="C21" s="28">
        <v>861</v>
      </c>
      <c r="D21" s="28">
        <v>949</v>
      </c>
      <c r="E21" s="28">
        <v>1014</v>
      </c>
      <c r="F21" s="82">
        <v>915</v>
      </c>
      <c r="G21" s="82">
        <v>912</v>
      </c>
      <c r="H21" s="82">
        <v>787</v>
      </c>
    </row>
    <row r="22" spans="1:10" ht="18" customHeight="1" x14ac:dyDescent="0.35">
      <c r="A22" s="32"/>
      <c r="B22" s="20"/>
      <c r="C22" s="38"/>
      <c r="D22" s="38"/>
      <c r="E22" s="38"/>
      <c r="F22" s="82"/>
      <c r="G22" s="82"/>
    </row>
    <row r="23" spans="1:10" ht="18" customHeight="1" x14ac:dyDescent="0.3">
      <c r="A23" s="27" t="s">
        <v>64</v>
      </c>
      <c r="B23" s="27" t="s">
        <v>27</v>
      </c>
      <c r="C23" s="28">
        <v>1263</v>
      </c>
      <c r="D23" s="28">
        <v>1308</v>
      </c>
      <c r="E23" s="28">
        <v>1353</v>
      </c>
      <c r="F23" s="462">
        <v>1191</v>
      </c>
      <c r="G23" s="28">
        <v>1259</v>
      </c>
      <c r="H23" s="28">
        <v>1073</v>
      </c>
    </row>
    <row r="24" spans="1:10" ht="18" customHeight="1" x14ac:dyDescent="0.35">
      <c r="A24" s="20"/>
      <c r="B24" s="20" t="s">
        <v>56</v>
      </c>
      <c r="C24" s="28">
        <v>598</v>
      </c>
      <c r="D24" s="28">
        <v>706</v>
      </c>
      <c r="E24" s="28">
        <v>702</v>
      </c>
      <c r="F24" s="82">
        <v>594</v>
      </c>
      <c r="G24" s="82">
        <v>638</v>
      </c>
      <c r="H24" s="82">
        <v>538</v>
      </c>
    </row>
    <row r="25" spans="1:10" ht="18" customHeight="1" x14ac:dyDescent="0.35">
      <c r="A25" s="27"/>
      <c r="B25" s="27" t="s">
        <v>29</v>
      </c>
      <c r="C25" s="28">
        <v>665</v>
      </c>
      <c r="D25" s="28">
        <v>602</v>
      </c>
      <c r="E25" s="28">
        <v>651</v>
      </c>
      <c r="F25" s="82">
        <v>597</v>
      </c>
      <c r="G25" s="82">
        <v>621</v>
      </c>
      <c r="H25" s="82">
        <v>535</v>
      </c>
    </row>
    <row r="26" spans="1:10" ht="18" customHeight="1" x14ac:dyDescent="0.35">
      <c r="A26" s="27"/>
      <c r="B26" s="20"/>
      <c r="C26" s="38"/>
      <c r="D26" s="38"/>
      <c r="E26" s="38"/>
      <c r="F26" s="82"/>
      <c r="G26" s="82"/>
    </row>
    <row r="27" spans="1:10" ht="18" customHeight="1" x14ac:dyDescent="0.3">
      <c r="A27" s="27" t="s">
        <v>65</v>
      </c>
      <c r="B27" s="27" t="s">
        <v>27</v>
      </c>
      <c r="C27" s="28">
        <v>596</v>
      </c>
      <c r="D27" s="28">
        <v>614</v>
      </c>
      <c r="E27" s="28">
        <v>620</v>
      </c>
      <c r="F27" s="462">
        <v>557</v>
      </c>
      <c r="G27" s="28">
        <v>580</v>
      </c>
      <c r="H27" s="28">
        <v>494</v>
      </c>
      <c r="I27" s="464"/>
    </row>
    <row r="28" spans="1:10" ht="18" customHeight="1" x14ac:dyDescent="0.35">
      <c r="A28" s="20"/>
      <c r="B28" s="20" t="s">
        <v>56</v>
      </c>
      <c r="C28" s="28">
        <v>309</v>
      </c>
      <c r="D28" s="28">
        <v>315</v>
      </c>
      <c r="E28" s="28">
        <v>313</v>
      </c>
      <c r="F28" s="82">
        <v>280</v>
      </c>
      <c r="G28" s="82">
        <v>298</v>
      </c>
      <c r="H28" s="82">
        <v>251</v>
      </c>
    </row>
    <row r="29" spans="1:10" ht="18" customHeight="1" x14ac:dyDescent="0.35">
      <c r="A29" s="27"/>
      <c r="B29" s="27" t="s">
        <v>29</v>
      </c>
      <c r="C29" s="28">
        <v>287</v>
      </c>
      <c r="D29" s="28">
        <v>299</v>
      </c>
      <c r="E29" s="28">
        <v>307</v>
      </c>
      <c r="F29" s="82">
        <v>277</v>
      </c>
      <c r="G29" s="82">
        <v>282</v>
      </c>
      <c r="H29" s="82">
        <v>243</v>
      </c>
    </row>
    <row r="30" spans="1:10" ht="18" customHeight="1" x14ac:dyDescent="0.35">
      <c r="A30" s="27"/>
      <c r="B30" s="20"/>
      <c r="C30" s="38"/>
      <c r="D30" s="38"/>
      <c r="E30" s="38"/>
      <c r="F30" s="82"/>
      <c r="G30" s="82"/>
    </row>
    <row r="31" spans="1:10" ht="18" customHeight="1" x14ac:dyDescent="0.3">
      <c r="A31" s="27" t="s">
        <v>66</v>
      </c>
      <c r="B31" s="27" t="s">
        <v>27</v>
      </c>
      <c r="C31" s="28">
        <v>200</v>
      </c>
      <c r="D31" s="28">
        <v>186</v>
      </c>
      <c r="E31" s="28">
        <v>208</v>
      </c>
      <c r="F31" s="462">
        <v>183</v>
      </c>
      <c r="G31" s="28">
        <v>192</v>
      </c>
      <c r="H31" s="28">
        <v>164</v>
      </c>
    </row>
    <row r="32" spans="1:10" ht="18" customHeight="1" x14ac:dyDescent="0.35">
      <c r="A32" s="20"/>
      <c r="B32" s="20" t="s">
        <v>56</v>
      </c>
      <c r="C32" s="28">
        <v>99</v>
      </c>
      <c r="D32" s="28">
        <v>104</v>
      </c>
      <c r="E32" s="28">
        <v>108</v>
      </c>
      <c r="F32" s="82">
        <v>102</v>
      </c>
      <c r="G32" s="82">
        <v>102</v>
      </c>
      <c r="H32" s="82">
        <v>86</v>
      </c>
    </row>
    <row r="33" spans="1:9" ht="18" customHeight="1" x14ac:dyDescent="0.35">
      <c r="A33" s="27"/>
      <c r="B33" s="27" t="s">
        <v>29</v>
      </c>
      <c r="C33" s="28">
        <v>101</v>
      </c>
      <c r="D33" s="28">
        <v>82</v>
      </c>
      <c r="E33" s="28">
        <v>100</v>
      </c>
      <c r="F33" s="82">
        <v>81</v>
      </c>
      <c r="G33" s="82">
        <v>90</v>
      </c>
      <c r="H33" s="82">
        <v>78</v>
      </c>
    </row>
    <row r="34" spans="1:9" ht="18" customHeight="1" x14ac:dyDescent="0.35">
      <c r="A34" s="27"/>
      <c r="B34" s="20"/>
      <c r="C34" s="38"/>
      <c r="D34" s="38"/>
      <c r="E34" s="38"/>
      <c r="F34" s="82"/>
      <c r="G34" s="82"/>
    </row>
    <row r="35" spans="1:9" ht="18" customHeight="1" x14ac:dyDescent="0.3">
      <c r="A35" s="27" t="s">
        <v>67</v>
      </c>
      <c r="B35" s="27" t="s">
        <v>27</v>
      </c>
      <c r="C35" s="28">
        <v>47</v>
      </c>
      <c r="D35" s="28">
        <v>68</v>
      </c>
      <c r="E35" s="28">
        <v>47</v>
      </c>
      <c r="F35" s="462">
        <v>43</v>
      </c>
      <c r="G35" s="28">
        <v>55</v>
      </c>
      <c r="H35" s="28">
        <v>47</v>
      </c>
    </row>
    <row r="36" spans="1:9" ht="18" customHeight="1" x14ac:dyDescent="0.35">
      <c r="A36" s="20"/>
      <c r="B36" s="20" t="s">
        <v>56</v>
      </c>
      <c r="C36" s="28">
        <v>28</v>
      </c>
      <c r="D36" s="28">
        <v>38</v>
      </c>
      <c r="E36" s="28">
        <v>25</v>
      </c>
      <c r="F36" s="82">
        <v>22</v>
      </c>
      <c r="G36" s="82">
        <v>30</v>
      </c>
      <c r="H36" s="82">
        <v>25</v>
      </c>
    </row>
    <row r="37" spans="1:9" ht="18" customHeight="1" x14ac:dyDescent="0.35">
      <c r="A37" s="27"/>
      <c r="B37" s="27" t="s">
        <v>29</v>
      </c>
      <c r="C37" s="28">
        <v>19</v>
      </c>
      <c r="D37" s="28">
        <v>30</v>
      </c>
      <c r="E37" s="28">
        <v>22</v>
      </c>
      <c r="F37" s="82">
        <v>21</v>
      </c>
      <c r="G37" s="82">
        <v>25</v>
      </c>
      <c r="H37" s="82">
        <v>22</v>
      </c>
    </row>
    <row r="38" spans="1:9" ht="18" customHeight="1" x14ac:dyDescent="0.35">
      <c r="A38" s="27"/>
      <c r="B38" s="20"/>
      <c r="C38" s="38"/>
      <c r="D38" s="38"/>
      <c r="E38" s="38"/>
      <c r="F38" s="82"/>
      <c r="G38" s="82"/>
    </row>
    <row r="39" spans="1:9" ht="18" customHeight="1" x14ac:dyDescent="0.3">
      <c r="A39" s="27" t="s">
        <v>462</v>
      </c>
      <c r="B39" s="27" t="s">
        <v>27</v>
      </c>
      <c r="C39" s="28">
        <v>27</v>
      </c>
      <c r="D39" s="28">
        <v>43</v>
      </c>
      <c r="E39" s="28">
        <v>53</v>
      </c>
      <c r="F39" s="462">
        <v>60</v>
      </c>
      <c r="G39" s="28">
        <v>44</v>
      </c>
      <c r="H39" s="28">
        <v>37</v>
      </c>
      <c r="I39" s="464"/>
    </row>
    <row r="40" spans="1:9" ht="18" customHeight="1" x14ac:dyDescent="0.35">
      <c r="A40" s="20" t="s">
        <v>463</v>
      </c>
      <c r="B40" s="20" t="s">
        <v>56</v>
      </c>
      <c r="C40" s="28">
        <v>11</v>
      </c>
      <c r="D40" s="28">
        <v>23</v>
      </c>
      <c r="E40" s="28">
        <v>28</v>
      </c>
      <c r="F40" s="82">
        <v>32</v>
      </c>
      <c r="G40" s="82">
        <v>23</v>
      </c>
      <c r="H40" s="82">
        <v>19</v>
      </c>
    </row>
    <row r="41" spans="1:9" ht="18" customHeight="1" x14ac:dyDescent="0.35">
      <c r="A41" s="27"/>
      <c r="B41" s="27" t="s">
        <v>29</v>
      </c>
      <c r="C41" s="28">
        <v>16</v>
      </c>
      <c r="D41" s="28">
        <v>20</v>
      </c>
      <c r="E41" s="28">
        <v>25</v>
      </c>
      <c r="F41" s="82">
        <v>28</v>
      </c>
      <c r="G41" s="82">
        <v>21</v>
      </c>
      <c r="H41" s="82">
        <v>18</v>
      </c>
    </row>
    <row r="42" spans="1:9" ht="18" customHeight="1" x14ac:dyDescent="0.35">
      <c r="A42" s="27"/>
      <c r="B42" s="20"/>
      <c r="C42" s="38"/>
      <c r="D42" s="38"/>
      <c r="E42" s="38"/>
      <c r="F42" s="82"/>
      <c r="G42" s="82"/>
    </row>
    <row r="43" spans="1:9" ht="18" customHeight="1" x14ac:dyDescent="0.3">
      <c r="A43" s="27" t="s">
        <v>54</v>
      </c>
      <c r="B43" s="27" t="s">
        <v>27</v>
      </c>
      <c r="C43" s="28">
        <v>417</v>
      </c>
      <c r="D43" s="28">
        <v>423</v>
      </c>
      <c r="E43" s="28">
        <v>387</v>
      </c>
      <c r="F43" s="462">
        <v>288</v>
      </c>
      <c r="G43" s="28">
        <v>389</v>
      </c>
      <c r="H43" s="28">
        <v>330</v>
      </c>
    </row>
    <row r="44" spans="1:9" ht="18" customHeight="1" x14ac:dyDescent="0.35">
      <c r="A44" s="20" t="s">
        <v>55</v>
      </c>
      <c r="B44" s="20" t="s">
        <v>56</v>
      </c>
      <c r="C44" s="28">
        <v>213</v>
      </c>
      <c r="D44" s="28">
        <v>217</v>
      </c>
      <c r="E44" s="28">
        <v>204</v>
      </c>
      <c r="F44" s="82">
        <v>164</v>
      </c>
      <c r="G44" s="82">
        <v>208</v>
      </c>
      <c r="H44" s="82">
        <v>175</v>
      </c>
    </row>
    <row r="45" spans="1:9" ht="18" customHeight="1" x14ac:dyDescent="0.35">
      <c r="A45" s="27"/>
      <c r="B45" s="27" t="s">
        <v>29</v>
      </c>
      <c r="C45" s="28">
        <v>204</v>
      </c>
      <c r="D45" s="28">
        <v>206</v>
      </c>
      <c r="E45" s="28">
        <v>183</v>
      </c>
      <c r="F45" s="82">
        <v>124</v>
      </c>
      <c r="G45" s="82">
        <v>181</v>
      </c>
      <c r="H45" s="82">
        <v>155</v>
      </c>
    </row>
    <row r="46" spans="1:9" ht="7.5" customHeight="1" x14ac:dyDescent="0.35">
      <c r="A46" s="42"/>
      <c r="B46" s="42"/>
      <c r="C46" s="312"/>
      <c r="D46" s="312"/>
      <c r="E46" s="312"/>
      <c r="F46" s="84"/>
      <c r="G46" s="84"/>
      <c r="H46" s="84"/>
    </row>
    <row r="47" spans="1:9" ht="7.5" customHeight="1" x14ac:dyDescent="0.35">
      <c r="A47" s="40"/>
      <c r="B47" s="40"/>
      <c r="C47" s="313"/>
      <c r="D47" s="313"/>
      <c r="E47" s="313"/>
      <c r="F47" s="82"/>
      <c r="G47" s="82"/>
    </row>
    <row r="48" spans="1:9" ht="18" customHeight="1" x14ac:dyDescent="0.3">
      <c r="A48" s="45" t="s">
        <v>33</v>
      </c>
      <c r="B48" s="32" t="s">
        <v>57</v>
      </c>
      <c r="C48" s="79">
        <v>6178</v>
      </c>
      <c r="D48" s="79">
        <v>6498</v>
      </c>
      <c r="E48" s="79">
        <v>6751</v>
      </c>
      <c r="F48" s="476">
        <v>6254</v>
      </c>
      <c r="G48" s="476">
        <v>6290</v>
      </c>
      <c r="H48" s="476">
        <v>5359</v>
      </c>
    </row>
    <row r="49" spans="1:9" ht="18" customHeight="1" x14ac:dyDescent="0.3">
      <c r="A49" s="32" t="s">
        <v>35</v>
      </c>
      <c r="B49" s="45" t="s">
        <v>36</v>
      </c>
      <c r="C49" s="80">
        <v>3186</v>
      </c>
      <c r="D49" s="80">
        <v>3391</v>
      </c>
      <c r="E49" s="80">
        <v>3493</v>
      </c>
      <c r="F49" s="470">
        <v>3263</v>
      </c>
      <c r="G49" s="470">
        <v>3273</v>
      </c>
      <c r="H49" s="470">
        <v>2757</v>
      </c>
    </row>
    <row r="50" spans="1:9" ht="18" customHeight="1" x14ac:dyDescent="0.35">
      <c r="A50" s="22"/>
      <c r="B50" s="45" t="s">
        <v>37</v>
      </c>
      <c r="C50" s="80">
        <v>2992</v>
      </c>
      <c r="D50" s="80">
        <v>3107</v>
      </c>
      <c r="E50" s="80">
        <v>3258</v>
      </c>
      <c r="F50" s="470">
        <v>2991</v>
      </c>
      <c r="G50" s="470">
        <v>3017</v>
      </c>
      <c r="H50" s="470">
        <v>2602</v>
      </c>
    </row>
    <row r="51" spans="1:9" ht="7.5" customHeight="1" x14ac:dyDescent="0.3">
      <c r="A51" s="9"/>
      <c r="B51" s="9"/>
      <c r="C51" s="16"/>
      <c r="D51" s="16"/>
      <c r="E51" s="16"/>
      <c r="F51" s="43"/>
      <c r="G51" s="43"/>
      <c r="H51" s="475"/>
      <c r="I51" s="464"/>
    </row>
    <row r="52" spans="1:9" ht="18" customHeight="1" x14ac:dyDescent="0.35"/>
    <row r="53" spans="1:9" ht="18" customHeight="1" x14ac:dyDescent="0.3">
      <c r="A53" s="6"/>
      <c r="B53" s="2"/>
      <c r="C53" s="1"/>
      <c r="D53" s="1"/>
      <c r="E53" s="3"/>
      <c r="F53" s="1"/>
      <c r="G53" s="34"/>
      <c r="H53" s="83" t="s">
        <v>38</v>
      </c>
    </row>
    <row r="54" spans="1:9" ht="18" customHeight="1" x14ac:dyDescent="0.3">
      <c r="A54" s="6"/>
      <c r="B54" s="6"/>
      <c r="C54" s="7"/>
      <c r="D54" s="7"/>
      <c r="E54" s="7"/>
      <c r="F54" s="7"/>
      <c r="G54" s="35"/>
      <c r="H54" s="83" t="s">
        <v>39</v>
      </c>
    </row>
    <row r="56" spans="1:9" x14ac:dyDescent="0.35">
      <c r="I56" s="464"/>
    </row>
  </sheetData>
  <sheetProtection selectLockedCells="1" selectUnlockedCells="1"/>
  <mergeCells count="1">
    <mergeCell ref="C4:H4"/>
  </mergeCells>
  <pageMargins left="0.7" right="0.7" top="0.5" bottom="0.5" header="0.3" footer="0.3"/>
  <pageSetup paperSize="9" scale="79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EFD6-CE7E-4CF4-AECB-9F2A3F36A0BF}">
  <sheetPr>
    <tabColor theme="7"/>
    <pageSetUpPr fitToPage="1"/>
  </sheetPr>
  <dimension ref="A1:H49"/>
  <sheetViews>
    <sheetView view="pageBreakPreview" zoomScale="90" zoomScaleSheetLayoutView="90" workbookViewId="0"/>
  </sheetViews>
  <sheetFormatPr defaultColWidth="11.44140625" defaultRowHeight="15.6" x14ac:dyDescent="0.3"/>
  <cols>
    <col min="1" max="1" width="20.88671875" style="1" customWidth="1"/>
    <col min="2" max="2" width="22.44140625" style="1" customWidth="1"/>
    <col min="3" max="8" width="11" style="4" customWidth="1"/>
    <col min="9" max="16384" width="11.44140625" style="1"/>
  </cols>
  <sheetData>
    <row r="1" spans="1:8" ht="21.75" customHeight="1" x14ac:dyDescent="0.35">
      <c r="A1" s="17" t="s">
        <v>389</v>
      </c>
      <c r="B1" s="45" t="s">
        <v>390</v>
      </c>
      <c r="C1" s="18"/>
      <c r="D1" s="78"/>
      <c r="E1" s="78"/>
      <c r="F1" s="78"/>
      <c r="G1" s="78"/>
      <c r="H1" s="78"/>
    </row>
    <row r="2" spans="1:8" ht="21.75" customHeight="1" x14ac:dyDescent="0.35">
      <c r="A2" s="19" t="s">
        <v>391</v>
      </c>
      <c r="B2" s="20" t="s">
        <v>392</v>
      </c>
      <c r="C2" s="18"/>
      <c r="D2" s="21"/>
      <c r="E2" s="21"/>
      <c r="F2" s="21"/>
      <c r="G2" s="21"/>
      <c r="H2" s="21"/>
    </row>
    <row r="3" spans="1:8" ht="21.75" customHeight="1" x14ac:dyDescent="0.35">
      <c r="A3" s="22"/>
      <c r="B3" s="22"/>
      <c r="C3" s="18"/>
      <c r="D3" s="18"/>
      <c r="E3" s="268"/>
      <c r="F3" s="311"/>
      <c r="G3" s="311"/>
      <c r="H3" s="311"/>
    </row>
    <row r="4" spans="1:8" ht="21.75" customHeight="1" x14ac:dyDescent="0.3">
      <c r="A4" s="47" t="s">
        <v>393</v>
      </c>
      <c r="B4" s="310" t="s">
        <v>22</v>
      </c>
      <c r="C4" s="523" t="s">
        <v>23</v>
      </c>
      <c r="D4" s="523"/>
      <c r="E4" s="523"/>
      <c r="F4" s="523"/>
      <c r="G4" s="523"/>
      <c r="H4" s="523"/>
    </row>
    <row r="5" spans="1:8" ht="21.75" customHeight="1" x14ac:dyDescent="0.3">
      <c r="A5" s="23" t="s">
        <v>394</v>
      </c>
      <c r="B5" s="24" t="s">
        <v>25</v>
      </c>
      <c r="C5" s="461">
        <v>2019</v>
      </c>
      <c r="D5" s="461">
        <v>2020</v>
      </c>
      <c r="E5" s="461">
        <v>2021</v>
      </c>
      <c r="F5" s="461">
        <v>2022</v>
      </c>
      <c r="G5" s="461">
        <v>2023</v>
      </c>
      <c r="H5" s="461">
        <v>2024</v>
      </c>
    </row>
    <row r="6" spans="1:8" ht="7.5" customHeight="1" x14ac:dyDescent="0.35">
      <c r="A6" s="25"/>
      <c r="B6" s="22"/>
      <c r="C6" s="26"/>
      <c r="D6" s="26"/>
      <c r="E6" s="26"/>
    </row>
    <row r="7" spans="1:8" ht="21.75" customHeight="1" x14ac:dyDescent="0.3">
      <c r="A7" s="27" t="s">
        <v>46</v>
      </c>
      <c r="B7" s="27" t="s">
        <v>27</v>
      </c>
      <c r="C7" s="28">
        <v>4868</v>
      </c>
      <c r="D7" s="28">
        <v>5197</v>
      </c>
      <c r="E7" s="28">
        <v>5443</v>
      </c>
      <c r="F7" s="477">
        <v>5086</v>
      </c>
      <c r="G7" s="28">
        <v>5015</v>
      </c>
      <c r="H7" s="28">
        <v>4428</v>
      </c>
    </row>
    <row r="8" spans="1:8" ht="21.75" customHeight="1" x14ac:dyDescent="0.3">
      <c r="A8" s="20" t="s">
        <v>47</v>
      </c>
      <c r="B8" s="27" t="s">
        <v>28</v>
      </c>
      <c r="C8" s="28">
        <v>2497</v>
      </c>
      <c r="D8" s="28">
        <v>2715</v>
      </c>
      <c r="E8" s="28">
        <v>2809</v>
      </c>
      <c r="F8" s="477">
        <v>2653</v>
      </c>
      <c r="G8" s="477">
        <v>2602</v>
      </c>
      <c r="H8" s="477">
        <v>2274</v>
      </c>
    </row>
    <row r="9" spans="1:8" ht="21.75" customHeight="1" x14ac:dyDescent="0.3">
      <c r="A9" s="27"/>
      <c r="B9" s="27" t="s">
        <v>29</v>
      </c>
      <c r="C9" s="28">
        <v>2371</v>
      </c>
      <c r="D9" s="28">
        <v>2482</v>
      </c>
      <c r="E9" s="28">
        <v>2634</v>
      </c>
      <c r="F9" s="477">
        <v>2433</v>
      </c>
      <c r="G9" s="477">
        <v>2413</v>
      </c>
      <c r="H9" s="477">
        <v>2154</v>
      </c>
    </row>
    <row r="10" spans="1:8" ht="21.75" customHeight="1" x14ac:dyDescent="0.3">
      <c r="A10" s="27"/>
      <c r="B10" s="20"/>
      <c r="C10" s="38"/>
      <c r="D10" s="38"/>
      <c r="E10" s="38"/>
    </row>
    <row r="11" spans="1:8" ht="21.75" customHeight="1" x14ac:dyDescent="0.3">
      <c r="A11" s="27" t="s">
        <v>48</v>
      </c>
      <c r="B11" s="27" t="s">
        <v>27</v>
      </c>
      <c r="C11" s="28">
        <v>326</v>
      </c>
      <c r="D11" s="28">
        <v>338</v>
      </c>
      <c r="E11" s="28">
        <v>373</v>
      </c>
      <c r="F11" s="462">
        <v>326</v>
      </c>
      <c r="G11" s="28">
        <v>337</v>
      </c>
      <c r="H11" s="28">
        <v>264</v>
      </c>
    </row>
    <row r="12" spans="1:8" ht="21.75" customHeight="1" x14ac:dyDescent="0.3">
      <c r="A12" s="20" t="s">
        <v>49</v>
      </c>
      <c r="B12" s="27" t="s">
        <v>28</v>
      </c>
      <c r="C12" s="28">
        <v>182</v>
      </c>
      <c r="D12" s="28">
        <v>170</v>
      </c>
      <c r="E12" s="28">
        <v>194</v>
      </c>
      <c r="F12" s="463">
        <v>170</v>
      </c>
      <c r="G12" s="463">
        <v>176</v>
      </c>
      <c r="H12" s="477">
        <v>142</v>
      </c>
    </row>
    <row r="13" spans="1:8" ht="21.75" customHeight="1" x14ac:dyDescent="0.3">
      <c r="A13" s="27"/>
      <c r="B13" s="27" t="s">
        <v>29</v>
      </c>
      <c r="C13" s="28">
        <v>144</v>
      </c>
      <c r="D13" s="28">
        <v>168</v>
      </c>
      <c r="E13" s="28">
        <v>179</v>
      </c>
      <c r="F13" s="463">
        <v>156</v>
      </c>
      <c r="G13" s="463">
        <v>161</v>
      </c>
      <c r="H13" s="477">
        <v>122</v>
      </c>
    </row>
    <row r="14" spans="1:8" ht="21.75" customHeight="1" x14ac:dyDescent="0.3">
      <c r="A14" s="27"/>
      <c r="B14" s="20"/>
      <c r="C14" s="38"/>
      <c r="D14" s="38"/>
      <c r="E14" s="38"/>
    </row>
    <row r="15" spans="1:8" ht="21.75" customHeight="1" x14ac:dyDescent="0.3">
      <c r="A15" s="27" t="s">
        <v>50</v>
      </c>
      <c r="B15" s="27" t="s">
        <v>27</v>
      </c>
      <c r="C15" s="28">
        <v>355</v>
      </c>
      <c r="D15" s="28">
        <v>322</v>
      </c>
      <c r="E15" s="28">
        <v>338</v>
      </c>
      <c r="F15" s="462">
        <v>335</v>
      </c>
      <c r="G15" s="28">
        <v>337</v>
      </c>
      <c r="H15" s="28">
        <v>330</v>
      </c>
    </row>
    <row r="16" spans="1:8" ht="21.75" customHeight="1" x14ac:dyDescent="0.35">
      <c r="A16" s="20" t="s">
        <v>51</v>
      </c>
      <c r="B16" s="27" t="s">
        <v>28</v>
      </c>
      <c r="C16" s="28">
        <v>181</v>
      </c>
      <c r="D16" s="28">
        <v>181</v>
      </c>
      <c r="E16" s="28">
        <v>184</v>
      </c>
      <c r="F16" s="82">
        <v>182</v>
      </c>
      <c r="G16" s="82">
        <v>180</v>
      </c>
      <c r="H16" s="477">
        <v>163</v>
      </c>
    </row>
    <row r="17" spans="1:8" ht="21.75" customHeight="1" x14ac:dyDescent="0.35">
      <c r="A17" s="27"/>
      <c r="B17" s="27" t="s">
        <v>29</v>
      </c>
      <c r="C17" s="28">
        <v>174</v>
      </c>
      <c r="D17" s="28">
        <v>141</v>
      </c>
      <c r="E17" s="28">
        <v>154</v>
      </c>
      <c r="F17" s="82">
        <v>153</v>
      </c>
      <c r="G17" s="82">
        <v>157</v>
      </c>
      <c r="H17" s="477">
        <v>167</v>
      </c>
    </row>
    <row r="18" spans="1:8" ht="21.75" customHeight="1" x14ac:dyDescent="0.35">
      <c r="A18" s="20"/>
      <c r="B18" s="27"/>
      <c r="C18" s="28"/>
      <c r="D18" s="28"/>
      <c r="E18" s="28"/>
      <c r="F18" s="82"/>
      <c r="G18" s="82"/>
      <c r="H18" s="82"/>
    </row>
    <row r="19" spans="1:8" ht="21.75" customHeight="1" x14ac:dyDescent="0.3">
      <c r="A19" s="27" t="s">
        <v>52</v>
      </c>
      <c r="B19" s="27" t="s">
        <v>27</v>
      </c>
      <c r="C19" s="28">
        <v>628</v>
      </c>
      <c r="D19" s="28">
        <v>640</v>
      </c>
      <c r="E19" s="28">
        <v>596</v>
      </c>
      <c r="F19" s="462">
        <v>501</v>
      </c>
      <c r="G19" s="28">
        <v>599</v>
      </c>
      <c r="H19" s="28">
        <v>331</v>
      </c>
    </row>
    <row r="20" spans="1:8" ht="21.75" customHeight="1" x14ac:dyDescent="0.35">
      <c r="A20" s="20" t="s">
        <v>53</v>
      </c>
      <c r="B20" s="27" t="s">
        <v>28</v>
      </c>
      <c r="C20" s="28">
        <v>325</v>
      </c>
      <c r="D20" s="28">
        <v>325</v>
      </c>
      <c r="E20" s="28">
        <v>305</v>
      </c>
      <c r="F20" s="82">
        <v>254</v>
      </c>
      <c r="G20" s="82">
        <v>314</v>
      </c>
      <c r="H20" s="477">
        <v>175</v>
      </c>
    </row>
    <row r="21" spans="1:8" ht="21.75" customHeight="1" x14ac:dyDescent="0.35">
      <c r="A21" s="20"/>
      <c r="B21" s="27" t="s">
        <v>29</v>
      </c>
      <c r="C21" s="28">
        <v>303</v>
      </c>
      <c r="D21" s="28">
        <v>315</v>
      </c>
      <c r="E21" s="28">
        <v>291</v>
      </c>
      <c r="F21" s="82">
        <v>247</v>
      </c>
      <c r="G21" s="82">
        <v>285</v>
      </c>
      <c r="H21" s="477">
        <v>156</v>
      </c>
    </row>
    <row r="22" spans="1:8" ht="21.75" customHeight="1" x14ac:dyDescent="0.35">
      <c r="A22" s="32"/>
      <c r="B22" s="20"/>
      <c r="C22" s="38"/>
      <c r="D22" s="38"/>
      <c r="E22" s="38"/>
      <c r="F22" s="82"/>
      <c r="G22" s="82"/>
      <c r="H22" s="82"/>
    </row>
    <row r="23" spans="1:8" ht="21.75" customHeight="1" x14ac:dyDescent="0.3">
      <c r="A23" s="27" t="s">
        <v>54</v>
      </c>
      <c r="B23" s="27" t="s">
        <v>27</v>
      </c>
      <c r="C23" s="28">
        <v>1</v>
      </c>
      <c r="D23" s="28">
        <v>1</v>
      </c>
      <c r="E23" s="28">
        <v>1</v>
      </c>
      <c r="F23" s="462">
        <v>6</v>
      </c>
      <c r="G23" s="28">
        <v>2</v>
      </c>
      <c r="H23" s="28">
        <v>6</v>
      </c>
    </row>
    <row r="24" spans="1:8" ht="21.75" customHeight="1" x14ac:dyDescent="0.35">
      <c r="A24" s="20" t="s">
        <v>55</v>
      </c>
      <c r="B24" s="20" t="s">
        <v>56</v>
      </c>
      <c r="C24" s="28">
        <v>1</v>
      </c>
      <c r="D24" s="28">
        <v>0</v>
      </c>
      <c r="E24" s="28">
        <v>1</v>
      </c>
      <c r="F24" s="82">
        <v>4</v>
      </c>
      <c r="G24" s="82">
        <v>1</v>
      </c>
      <c r="H24" s="477">
        <v>3</v>
      </c>
    </row>
    <row r="25" spans="1:8" ht="21.75" customHeight="1" x14ac:dyDescent="0.35">
      <c r="A25" s="27"/>
      <c r="B25" s="27" t="s">
        <v>29</v>
      </c>
      <c r="C25" s="28">
        <v>0</v>
      </c>
      <c r="D25" s="28">
        <v>1</v>
      </c>
      <c r="E25" s="28">
        <v>0</v>
      </c>
      <c r="F25" s="82">
        <v>2</v>
      </c>
      <c r="G25" s="82">
        <v>1</v>
      </c>
      <c r="H25" s="477">
        <v>3</v>
      </c>
    </row>
    <row r="26" spans="1:8" ht="7.5" customHeight="1" x14ac:dyDescent="0.3">
      <c r="A26" s="42"/>
      <c r="B26" s="42"/>
      <c r="C26" s="312"/>
      <c r="D26" s="312"/>
      <c r="E26" s="312"/>
      <c r="F26" s="312"/>
      <c r="G26" s="76"/>
      <c r="H26" s="76"/>
    </row>
    <row r="27" spans="1:8" ht="7.5" customHeight="1" x14ac:dyDescent="0.3">
      <c r="A27" s="40"/>
      <c r="B27" s="40"/>
      <c r="C27" s="313"/>
      <c r="D27" s="313"/>
      <c r="E27" s="313"/>
      <c r="F27" s="313"/>
    </row>
    <row r="28" spans="1:8" ht="21.75" customHeight="1" x14ac:dyDescent="0.3">
      <c r="A28" s="45" t="s">
        <v>33</v>
      </c>
      <c r="B28" s="32" t="s">
        <v>57</v>
      </c>
      <c r="C28" s="469">
        <v>6199</v>
      </c>
      <c r="D28" s="469">
        <v>6498</v>
      </c>
      <c r="E28" s="469">
        <v>6751</v>
      </c>
      <c r="F28" s="469">
        <v>6254</v>
      </c>
      <c r="G28" s="469">
        <v>6290</v>
      </c>
      <c r="H28" s="469">
        <v>5359</v>
      </c>
    </row>
    <row r="29" spans="1:8" ht="21.75" customHeight="1" x14ac:dyDescent="0.3">
      <c r="A29" s="32" t="s">
        <v>35</v>
      </c>
      <c r="B29" s="45" t="s">
        <v>36</v>
      </c>
      <c r="C29" s="470">
        <v>3239</v>
      </c>
      <c r="D29" s="470">
        <v>3391</v>
      </c>
      <c r="E29" s="470">
        <v>3493</v>
      </c>
      <c r="F29" s="470">
        <v>3263</v>
      </c>
      <c r="G29" s="470">
        <v>3273</v>
      </c>
      <c r="H29" s="470">
        <v>2757</v>
      </c>
    </row>
    <row r="30" spans="1:8" ht="21.75" customHeight="1" x14ac:dyDescent="0.35">
      <c r="A30" s="22"/>
      <c r="B30" s="45" t="s">
        <v>37</v>
      </c>
      <c r="C30" s="470">
        <v>2960</v>
      </c>
      <c r="D30" s="470">
        <v>3107</v>
      </c>
      <c r="E30" s="470">
        <v>3258</v>
      </c>
      <c r="F30" s="470">
        <v>2991</v>
      </c>
      <c r="G30" s="470">
        <v>3017</v>
      </c>
      <c r="H30" s="470">
        <v>2602</v>
      </c>
    </row>
    <row r="31" spans="1:8" ht="7.5" customHeight="1" x14ac:dyDescent="0.3">
      <c r="A31" s="9"/>
      <c r="B31" s="9"/>
      <c r="C31" s="16"/>
      <c r="D31" s="16"/>
      <c r="E31" s="16"/>
      <c r="F31" s="43"/>
      <c r="G31" s="43"/>
      <c r="H31" s="43"/>
    </row>
    <row r="32" spans="1:8" ht="21.75" customHeight="1" x14ac:dyDescent="0.3">
      <c r="A32" s="6"/>
      <c r="B32" s="6"/>
      <c r="C32" s="7"/>
      <c r="D32" s="7"/>
      <c r="E32" s="7"/>
      <c r="F32" s="7"/>
      <c r="G32" s="7"/>
      <c r="H32" s="7"/>
    </row>
    <row r="33" spans="1:8" ht="21.75" customHeight="1" x14ac:dyDescent="0.3">
      <c r="A33" s="6"/>
      <c r="B33" s="2"/>
      <c r="C33" s="1"/>
      <c r="D33" s="1"/>
      <c r="E33" s="3"/>
      <c r="F33" s="1"/>
      <c r="G33" s="34"/>
      <c r="H33" s="34" t="s">
        <v>38</v>
      </c>
    </row>
    <row r="34" spans="1:8" ht="21.75" customHeight="1" x14ac:dyDescent="0.3">
      <c r="A34" s="6"/>
      <c r="B34" s="6"/>
      <c r="C34" s="7"/>
      <c r="D34" s="7"/>
      <c r="E34" s="7"/>
      <c r="F34" s="7"/>
      <c r="G34" s="35"/>
      <c r="H34" s="35" t="s">
        <v>39</v>
      </c>
    </row>
    <row r="35" spans="1:8" ht="15" customHeight="1" x14ac:dyDescent="0.3">
      <c r="A35" s="6"/>
      <c r="B35" s="6"/>
      <c r="C35" s="7"/>
      <c r="D35" s="7"/>
      <c r="E35" s="7"/>
      <c r="F35" s="7"/>
      <c r="G35" s="7"/>
      <c r="H35" s="7"/>
    </row>
    <row r="36" spans="1:8" ht="15" customHeight="1" x14ac:dyDescent="0.3">
      <c r="A36" s="6"/>
      <c r="B36" s="6"/>
      <c r="C36" s="7"/>
      <c r="D36" s="7"/>
      <c r="E36" s="7"/>
      <c r="F36" s="7"/>
      <c r="G36" s="7"/>
      <c r="H36" s="7"/>
    </row>
    <row r="37" spans="1:8" x14ac:dyDescent="0.3">
      <c r="A37" s="6"/>
      <c r="B37" s="6"/>
      <c r="C37" s="7"/>
      <c r="D37" s="7"/>
      <c r="E37" s="7"/>
      <c r="F37" s="7"/>
      <c r="G37" s="7"/>
      <c r="H37" s="7"/>
    </row>
    <row r="38" spans="1:8" x14ac:dyDescent="0.3">
      <c r="A38" s="6"/>
      <c r="B38" s="6"/>
      <c r="C38" s="7"/>
      <c r="D38" s="7"/>
      <c r="E38" s="7"/>
      <c r="F38" s="7"/>
      <c r="G38" s="7"/>
      <c r="H38" s="7"/>
    </row>
    <row r="39" spans="1:8" x14ac:dyDescent="0.3">
      <c r="A39" s="6"/>
      <c r="B39" s="6"/>
      <c r="C39" s="7"/>
      <c r="D39" s="7"/>
      <c r="E39" s="7"/>
      <c r="F39" s="7"/>
      <c r="G39" s="7"/>
      <c r="H39" s="7"/>
    </row>
    <row r="40" spans="1:8" x14ac:dyDescent="0.3">
      <c r="A40" s="6"/>
      <c r="B40" s="6"/>
      <c r="C40" s="7"/>
      <c r="D40" s="7"/>
      <c r="E40" s="7"/>
      <c r="F40" s="7"/>
      <c r="G40" s="7"/>
      <c r="H40" s="7"/>
    </row>
    <row r="42" spans="1:8" x14ac:dyDescent="0.3">
      <c r="A42" s="2"/>
      <c r="B42" s="2"/>
    </row>
    <row r="44" spans="1:8" x14ac:dyDescent="0.3">
      <c r="A44" s="5"/>
    </row>
    <row r="46" spans="1:8" ht="12" customHeight="1" x14ac:dyDescent="0.3">
      <c r="B46" s="5"/>
    </row>
    <row r="49" spans="1:2" s="4" customFormat="1" x14ac:dyDescent="0.3">
      <c r="A49" s="1"/>
      <c r="B49" s="1"/>
    </row>
  </sheetData>
  <sheetProtection selectLockedCells="1" selectUnlockedCells="1"/>
  <mergeCells count="1">
    <mergeCell ref="C4:H4"/>
  </mergeCells>
  <pageMargins left="0.7" right="0.7" top="0.5" bottom="0.5" header="0.3" footer="0.3"/>
  <pageSetup paperSize="9" scale="79" firstPageNumber="24" orientation="portrait" r:id="rId1"/>
  <headerFooter differentOddEven="1" alignWithMargins="0">
    <oddFooter>&amp;LPerangkaan Vital 2022
&amp;"Calibri,Italic"Vital Statistics 2022&amp;R&amp;P</oddFooter>
    <evenFooter>&amp;L&amp;P&amp;RPerangkaan Vital 2022
&amp;"Calibri,Italic"Vital Statistics 2022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A17CBA-B617-4BAD-BF6A-1DC9FEB5B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6F39C8-F2E6-44AD-B764-C9AB8C73645A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3eb395c1-c26a-485a-a474-2edaaa77b21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AE3E39-517C-4C52-ACDA-109E5A662F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3FF047-1400-406C-BAB9-CDCD1127E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67</vt:i4>
      </vt:variant>
      <vt:variant>
        <vt:lpstr>Named Ranges</vt:lpstr>
      </vt:variant>
      <vt:variant>
        <vt:i4>61</vt:i4>
      </vt:variant>
    </vt:vector>
  </HeadingPairs>
  <TitlesOfParts>
    <vt:vector size="128" baseType="lpstr">
      <vt:lpstr>Table of contents (live birth)</vt:lpstr>
      <vt:lpstr>T1.1 </vt:lpstr>
      <vt:lpstr>T1.2</vt:lpstr>
      <vt:lpstr>T 1.3(a)</vt:lpstr>
      <vt:lpstr>T1.3(b)</vt:lpstr>
      <vt:lpstr>T1.3(c) </vt:lpstr>
      <vt:lpstr>T1.3(d)</vt:lpstr>
      <vt:lpstr>T1.5</vt:lpstr>
      <vt:lpstr>T1.4</vt:lpstr>
      <vt:lpstr>T1.6</vt:lpstr>
      <vt:lpstr>T1.7(a)</vt:lpstr>
      <vt:lpstr>T1.7(b)</vt:lpstr>
      <vt:lpstr>T1.7(c)</vt:lpstr>
      <vt:lpstr>T1.8(a)</vt:lpstr>
      <vt:lpstr>T1.8(b)</vt:lpstr>
      <vt:lpstr>T1.8(c)</vt:lpstr>
      <vt:lpstr>T1.8(d)</vt:lpstr>
      <vt:lpstr>T1.9</vt:lpstr>
      <vt:lpstr>T1.10(a)</vt:lpstr>
      <vt:lpstr>T1.10(b)</vt:lpstr>
      <vt:lpstr>T1.10(c)</vt:lpstr>
      <vt:lpstr>T1.10(d)</vt:lpstr>
      <vt:lpstr>T1.11</vt:lpstr>
      <vt:lpstr>Table of contents (death)</vt:lpstr>
      <vt:lpstr>T2.1</vt:lpstr>
      <vt:lpstr>T2.2</vt:lpstr>
      <vt:lpstr>T2.3(a)</vt:lpstr>
      <vt:lpstr>T2.3(b)</vt:lpstr>
      <vt:lpstr>T2.3(c)</vt:lpstr>
      <vt:lpstr>T2.3(d)</vt:lpstr>
      <vt:lpstr>T2.4</vt:lpstr>
      <vt:lpstr>T2.4 contd</vt:lpstr>
      <vt:lpstr>T2.5(a)</vt:lpstr>
      <vt:lpstr>T2.5(b)</vt:lpstr>
      <vt:lpstr>T2.5(c)</vt:lpstr>
      <vt:lpstr>T2.5(d)</vt:lpstr>
      <vt:lpstr>T2.5(e)</vt:lpstr>
      <vt:lpstr>T2.5(f)</vt:lpstr>
      <vt:lpstr>T2.6</vt:lpstr>
      <vt:lpstr>T2.7(a)</vt:lpstr>
      <vt:lpstr>T2.7(b)</vt:lpstr>
      <vt:lpstr>T2.7(c)</vt:lpstr>
      <vt:lpstr>T2.7(d)</vt:lpstr>
      <vt:lpstr>T2.8</vt:lpstr>
      <vt:lpstr>T2.9</vt:lpstr>
      <vt:lpstr>Table of contents (marr &amp; div)</vt:lpstr>
      <vt:lpstr>T3.1</vt:lpstr>
      <vt:lpstr>T3.2</vt:lpstr>
      <vt:lpstr>T3.3(a)</vt:lpstr>
      <vt:lpstr>T3.3(b)</vt:lpstr>
      <vt:lpstr>T3.3(c)</vt:lpstr>
      <vt:lpstr>T3.3(d)</vt:lpstr>
      <vt:lpstr>T3.3(e)</vt:lpstr>
      <vt:lpstr>T3.4</vt:lpstr>
      <vt:lpstr>T3.5(a)</vt:lpstr>
      <vt:lpstr>T3.5(b)</vt:lpstr>
      <vt:lpstr>T3.5(c)</vt:lpstr>
      <vt:lpstr>T3.5(d)</vt:lpstr>
      <vt:lpstr>T3.6</vt:lpstr>
      <vt:lpstr>T3.7</vt:lpstr>
      <vt:lpstr>T3.7 continued</vt:lpstr>
      <vt:lpstr>T3.8</vt:lpstr>
      <vt:lpstr>T3.9(a)</vt:lpstr>
      <vt:lpstr>T3.9(b)</vt:lpstr>
      <vt:lpstr>T3.10</vt:lpstr>
      <vt:lpstr>T3.11</vt:lpstr>
      <vt:lpstr>T3.12</vt:lpstr>
      <vt:lpstr>'T 1.3(a)'!Print_Area</vt:lpstr>
      <vt:lpstr>'T1.1 '!Print_Area</vt:lpstr>
      <vt:lpstr>'T1.10(a)'!Print_Area</vt:lpstr>
      <vt:lpstr>'T1.10(b)'!Print_Area</vt:lpstr>
      <vt:lpstr>'T1.10(c)'!Print_Area</vt:lpstr>
      <vt:lpstr>'T1.10(d)'!Print_Area</vt:lpstr>
      <vt:lpstr>T1.11!Print_Area</vt:lpstr>
      <vt:lpstr>T1.2!Print_Area</vt:lpstr>
      <vt:lpstr>'T1.3(b)'!Print_Area</vt:lpstr>
      <vt:lpstr>'T1.3(c) '!Print_Area</vt:lpstr>
      <vt:lpstr>'T1.3(d)'!Print_Area</vt:lpstr>
      <vt:lpstr>T1.4!Print_Area</vt:lpstr>
      <vt:lpstr>T1.5!Print_Area</vt:lpstr>
      <vt:lpstr>T1.6!Print_Area</vt:lpstr>
      <vt:lpstr>'T1.7(a)'!Print_Area</vt:lpstr>
      <vt:lpstr>'T1.7(b)'!Print_Area</vt:lpstr>
      <vt:lpstr>'T1.7(c)'!Print_Area</vt:lpstr>
      <vt:lpstr>'T1.8(a)'!Print_Area</vt:lpstr>
      <vt:lpstr>'T1.8(b)'!Print_Area</vt:lpstr>
      <vt:lpstr>'T1.8(c)'!Print_Area</vt:lpstr>
      <vt:lpstr>'T1.8(d)'!Print_Area</vt:lpstr>
      <vt:lpstr>T1.9!Print_Area</vt:lpstr>
      <vt:lpstr>T2.2!Print_Area</vt:lpstr>
      <vt:lpstr>T2.4!Print_Area</vt:lpstr>
      <vt:lpstr>'T2.4 contd'!Print_Area</vt:lpstr>
      <vt:lpstr>'T2.5(a)'!Print_Area</vt:lpstr>
      <vt:lpstr>'T2.5(b)'!Print_Area</vt:lpstr>
      <vt:lpstr>'T2.5(c)'!Print_Area</vt:lpstr>
      <vt:lpstr>'T2.5(d)'!Print_Area</vt:lpstr>
      <vt:lpstr>'T2.5(e)'!Print_Area</vt:lpstr>
      <vt:lpstr>T2.6!Print_Area</vt:lpstr>
      <vt:lpstr>'T2.7(a)'!Print_Area</vt:lpstr>
      <vt:lpstr>'T2.7(b)'!Print_Area</vt:lpstr>
      <vt:lpstr>'T2.7(c)'!Print_Area</vt:lpstr>
      <vt:lpstr>'T2.7(d)'!Print_Area</vt:lpstr>
      <vt:lpstr>T2.8!Print_Area</vt:lpstr>
      <vt:lpstr>T2.9!Print_Area</vt:lpstr>
      <vt:lpstr>T3.1!Print_Area</vt:lpstr>
      <vt:lpstr>T3.10!Print_Area</vt:lpstr>
      <vt:lpstr>T3.11!Print_Area</vt:lpstr>
      <vt:lpstr>T3.12!Print_Area</vt:lpstr>
      <vt:lpstr>T3.2!Print_Area</vt:lpstr>
      <vt:lpstr>'T3.3(a)'!Print_Area</vt:lpstr>
      <vt:lpstr>'T3.3(b)'!Print_Area</vt:lpstr>
      <vt:lpstr>'T3.3(c)'!Print_Area</vt:lpstr>
      <vt:lpstr>'T3.3(d)'!Print_Area</vt:lpstr>
      <vt:lpstr>'T3.3(e)'!Print_Area</vt:lpstr>
      <vt:lpstr>T3.4!Print_Area</vt:lpstr>
      <vt:lpstr>'T3.5(a)'!Print_Area</vt:lpstr>
      <vt:lpstr>'T3.5(b)'!Print_Area</vt:lpstr>
      <vt:lpstr>'T3.5(c)'!Print_Area</vt:lpstr>
      <vt:lpstr>'T3.5(d)'!Print_Area</vt:lpstr>
      <vt:lpstr>T3.6!Print_Area</vt:lpstr>
      <vt:lpstr>T3.7!Print_Area</vt:lpstr>
      <vt:lpstr>'T3.7 continued'!Print_Area</vt:lpstr>
      <vt:lpstr>T3.8!Print_Area</vt:lpstr>
      <vt:lpstr>'T3.9(a)'!Print_Area</vt:lpstr>
      <vt:lpstr>'T3.9(b)'!Print_Area</vt:lpstr>
      <vt:lpstr>'Table of contents (death)'!Print_Area</vt:lpstr>
      <vt:lpstr>'Table of contents (live birth)'!Print_Area</vt:lpstr>
      <vt:lpstr>'Table of contents (marr &amp; div)'!Print_Area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Hamimah Hamidi</dc:creator>
  <cp:keywords/>
  <dc:description/>
  <cp:lastModifiedBy>Norfazaizza Binti Yusof</cp:lastModifiedBy>
  <cp:revision/>
  <cp:lastPrinted>2025-07-09T08:20:19Z</cp:lastPrinted>
  <dcterms:created xsi:type="dcterms:W3CDTF">2014-11-15T08:29:14Z</dcterms:created>
  <dcterms:modified xsi:type="dcterms:W3CDTF">2025-07-10T06:44:43Z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