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KUMEN KTK 2017\New folder\"/>
    </mc:Choice>
  </mc:AlternateContent>
  <bookViews>
    <workbookView xWindow="0" yWindow="0" windowWidth="28800" windowHeight="10935" activeTab="3"/>
  </bookViews>
  <sheets>
    <sheet name="Indicator 1 - Sex" sheetId="17" r:id="rId1"/>
    <sheet name="Indicator 1 - Residential Sts" sheetId="18" r:id="rId2"/>
    <sheet name="Indicator 2 - Sex" sheetId="19" r:id="rId3"/>
    <sheet name="Indicator 2 - Residential Sts" sheetId="20" r:id="rId4"/>
  </sheets>
  <definedNames>
    <definedName name="_xlnm.Print_Area" localSheetId="1">'Indicator 1 - Residential Sts'!$A$1:$M$57</definedName>
    <definedName name="_xlnm.Print_Area" localSheetId="0">'Indicator 1 - Sex'!$A$1:$M$57</definedName>
    <definedName name="_xlnm.Print_Area" localSheetId="3">'Indicator 2 - Residential Sts'!$A$1:$M$40</definedName>
    <definedName name="_xlnm.Print_Area" localSheetId="2">'Indicator 2 - Sex'!$A$1:$M$40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8" l="1"/>
  <c r="L42" i="18"/>
  <c r="K42" i="18"/>
  <c r="M41" i="18"/>
  <c r="L41" i="18"/>
  <c r="K41" i="18"/>
  <c r="G42" i="18"/>
  <c r="F42" i="18"/>
  <c r="E42" i="18"/>
  <c r="G41" i="18"/>
  <c r="F41" i="18"/>
  <c r="E41" i="18"/>
  <c r="L42" i="17"/>
  <c r="L41" i="17"/>
  <c r="M42" i="17"/>
  <c r="K42" i="17"/>
  <c r="M41" i="17"/>
  <c r="K41" i="17"/>
  <c r="F42" i="17"/>
  <c r="G42" i="17"/>
  <c r="E42" i="17"/>
  <c r="F41" i="17"/>
  <c r="G41" i="17"/>
  <c r="E41" i="17"/>
  <c r="E44" i="17"/>
  <c r="F5" i="17" l="1"/>
  <c r="G5" i="17"/>
  <c r="L5" i="17"/>
  <c r="M5" i="17"/>
  <c r="M40" i="17"/>
  <c r="L40" i="17"/>
  <c r="K40" i="17"/>
  <c r="G40" i="17"/>
  <c r="F40" i="17"/>
  <c r="E40" i="17"/>
  <c r="F40" i="18"/>
  <c r="M50" i="18"/>
  <c r="L50" i="18"/>
  <c r="K50" i="18"/>
  <c r="M49" i="18"/>
  <c r="L49" i="18"/>
  <c r="K49" i="18"/>
  <c r="M47" i="18"/>
  <c r="L47" i="18"/>
  <c r="K47" i="18"/>
  <c r="M46" i="18"/>
  <c r="L46" i="18"/>
  <c r="K46" i="18"/>
  <c r="M45" i="18"/>
  <c r="L45" i="18"/>
  <c r="K45" i="18"/>
  <c r="M44" i="18"/>
  <c r="L44" i="18"/>
  <c r="K44" i="18"/>
  <c r="G50" i="18"/>
  <c r="F50" i="18"/>
  <c r="E50" i="18"/>
  <c r="G49" i="18"/>
  <c r="F49" i="18"/>
  <c r="E49" i="18"/>
  <c r="G47" i="18"/>
  <c r="F47" i="18"/>
  <c r="E47" i="18"/>
  <c r="G46" i="18"/>
  <c r="F46" i="18"/>
  <c r="E46" i="18"/>
  <c r="G45" i="18"/>
  <c r="F45" i="18"/>
  <c r="E45" i="18"/>
  <c r="G44" i="18"/>
  <c r="F44" i="18"/>
  <c r="E44" i="18"/>
  <c r="G8" i="18"/>
  <c r="F8" i="18"/>
  <c r="E8" i="18"/>
  <c r="M8" i="18"/>
  <c r="L8" i="18"/>
  <c r="K8" i="18"/>
  <c r="M8" i="17"/>
  <c r="L8" i="17"/>
  <c r="K8" i="17"/>
  <c r="G50" i="17"/>
  <c r="F50" i="17"/>
  <c r="E50" i="17"/>
  <c r="L50" i="17"/>
  <c r="M50" i="17"/>
  <c r="K50" i="17"/>
  <c r="G49" i="17"/>
  <c r="F49" i="17"/>
  <c r="E49" i="17"/>
  <c r="L49" i="17"/>
  <c r="M49" i="17"/>
  <c r="K49" i="17"/>
  <c r="K43" i="18" l="1"/>
  <c r="M43" i="18"/>
  <c r="E5" i="17"/>
  <c r="K5" i="17"/>
  <c r="E43" i="18"/>
  <c r="L43" i="18"/>
  <c r="F43" i="18"/>
  <c r="G43" i="18"/>
  <c r="K40" i="18"/>
  <c r="M40" i="18"/>
  <c r="L40" i="18"/>
  <c r="G40" i="18"/>
  <c r="E40" i="18"/>
  <c r="G36" i="18"/>
  <c r="G37" i="18"/>
  <c r="G38" i="18"/>
  <c r="G39" i="18"/>
  <c r="M33" i="18"/>
  <c r="M32" i="18"/>
  <c r="M30" i="18"/>
  <c r="L30" i="18"/>
  <c r="K30" i="18"/>
  <c r="G30" i="18"/>
  <c r="F30" i="18"/>
  <c r="E30" i="18"/>
  <c r="M29" i="18"/>
  <c r="M48" i="18" s="1"/>
  <c r="L29" i="18"/>
  <c r="L48" i="18" s="1"/>
  <c r="K29" i="18"/>
  <c r="K48" i="18" s="1"/>
  <c r="G29" i="18"/>
  <c r="G48" i="18" s="1"/>
  <c r="F29" i="18"/>
  <c r="F48" i="18" s="1"/>
  <c r="E29" i="18"/>
  <c r="E48" i="18" s="1"/>
  <c r="M10" i="18"/>
  <c r="L10" i="18"/>
  <c r="K10" i="18"/>
  <c r="G10" i="18"/>
  <c r="F10" i="18"/>
  <c r="E10" i="18"/>
  <c r="F8" i="17"/>
  <c r="M46" i="17"/>
  <c r="M47" i="17"/>
  <c r="L47" i="17"/>
  <c r="K47" i="17"/>
  <c r="L46" i="17"/>
  <c r="K46" i="17"/>
  <c r="M45" i="17"/>
  <c r="L45" i="17"/>
  <c r="K45" i="17"/>
  <c r="M44" i="17"/>
  <c r="L44" i="17"/>
  <c r="K44" i="17"/>
  <c r="F47" i="17"/>
  <c r="G47" i="17"/>
  <c r="E47" i="17"/>
  <c r="F46" i="17"/>
  <c r="G46" i="17"/>
  <c r="E46" i="17"/>
  <c r="F45" i="17"/>
  <c r="G45" i="17"/>
  <c r="E45" i="17"/>
  <c r="F44" i="17"/>
  <c r="G44" i="17"/>
  <c r="L30" i="17"/>
  <c r="M30" i="17"/>
  <c r="K30" i="17"/>
  <c r="F30" i="17"/>
  <c r="G30" i="17"/>
  <c r="E30" i="17"/>
  <c r="E29" i="17"/>
  <c r="E48" i="17" s="1"/>
  <c r="K29" i="17"/>
  <c r="K48" i="17" s="1"/>
  <c r="M29" i="17"/>
  <c r="M48" i="17" s="1"/>
  <c r="L29" i="17"/>
  <c r="L48" i="17" s="1"/>
  <c r="G29" i="17"/>
  <c r="G48" i="17" s="1"/>
  <c r="F29" i="17"/>
  <c r="F48" i="17" s="1"/>
  <c r="K10" i="17"/>
  <c r="M10" i="17"/>
  <c r="L10" i="17"/>
  <c r="E10" i="17"/>
  <c r="M39" i="20"/>
  <c r="K39" i="20"/>
  <c r="I39" i="20"/>
  <c r="M38" i="20"/>
  <c r="K38" i="20"/>
  <c r="I38" i="20"/>
  <c r="M37" i="20"/>
  <c r="K37" i="20"/>
  <c r="I37" i="20"/>
  <c r="M36" i="20"/>
  <c r="K36" i="20"/>
  <c r="I36" i="20"/>
  <c r="G33" i="20"/>
  <c r="F33" i="20"/>
  <c r="E33" i="20"/>
  <c r="M32" i="20"/>
  <c r="L32" i="20"/>
  <c r="K32" i="20"/>
  <c r="G32" i="20"/>
  <c r="F32" i="20"/>
  <c r="E32" i="20"/>
  <c r="M31" i="20"/>
  <c r="L31" i="20"/>
  <c r="K31" i="20"/>
  <c r="G31" i="20"/>
  <c r="F31" i="20"/>
  <c r="E31" i="20"/>
  <c r="M30" i="20"/>
  <c r="L30" i="20"/>
  <c r="K30" i="20"/>
  <c r="G30" i="20"/>
  <c r="F30" i="20"/>
  <c r="E30" i="20"/>
  <c r="M29" i="20"/>
  <c r="L29" i="20"/>
  <c r="K29" i="20"/>
  <c r="G29" i="20"/>
  <c r="F29" i="20"/>
  <c r="E29" i="20"/>
  <c r="M28" i="20"/>
  <c r="L28" i="20"/>
  <c r="K28" i="20"/>
  <c r="G28" i="20"/>
  <c r="F28" i="20"/>
  <c r="E28" i="20"/>
  <c r="M27" i="20"/>
  <c r="L27" i="20"/>
  <c r="K27" i="20"/>
  <c r="G27" i="20"/>
  <c r="F27" i="20"/>
  <c r="E27" i="20"/>
  <c r="M26" i="20"/>
  <c r="L26" i="20"/>
  <c r="K26" i="20"/>
  <c r="G26" i="20"/>
  <c r="F26" i="20"/>
  <c r="E26" i="20"/>
  <c r="M25" i="20"/>
  <c r="L25" i="20"/>
  <c r="K25" i="20"/>
  <c r="G25" i="20"/>
  <c r="F25" i="20"/>
  <c r="E25" i="20"/>
  <c r="M24" i="20"/>
  <c r="L24" i="20"/>
  <c r="K24" i="20"/>
  <c r="G24" i="20"/>
  <c r="F24" i="20"/>
  <c r="E24" i="20"/>
  <c r="M23" i="20"/>
  <c r="L23" i="20"/>
  <c r="K23" i="20"/>
  <c r="G23" i="20"/>
  <c r="F23" i="20"/>
  <c r="E23" i="20"/>
  <c r="M22" i="20"/>
  <c r="L22" i="20"/>
  <c r="K22" i="20"/>
  <c r="G22" i="20"/>
  <c r="F22" i="20"/>
  <c r="E22" i="20"/>
  <c r="M21" i="20"/>
  <c r="L21" i="20"/>
  <c r="K21" i="20"/>
  <c r="G21" i="20"/>
  <c r="F21" i="20"/>
  <c r="E21" i="20"/>
  <c r="M20" i="20"/>
  <c r="L20" i="20"/>
  <c r="K20" i="20"/>
  <c r="G20" i="20"/>
  <c r="F20" i="20"/>
  <c r="E20" i="20"/>
  <c r="M19" i="20"/>
  <c r="L19" i="20"/>
  <c r="K19" i="20"/>
  <c r="G19" i="20"/>
  <c r="F19" i="20"/>
  <c r="E19" i="20"/>
  <c r="M18" i="20"/>
  <c r="L18" i="20"/>
  <c r="K18" i="20"/>
  <c r="G18" i="20"/>
  <c r="F18" i="20"/>
  <c r="E18" i="20"/>
  <c r="M17" i="20"/>
  <c r="L17" i="20"/>
  <c r="K17" i="20"/>
  <c r="G17" i="20"/>
  <c r="F17" i="20"/>
  <c r="E17" i="20"/>
  <c r="M16" i="20"/>
  <c r="L16" i="20"/>
  <c r="K16" i="20"/>
  <c r="G16" i="20"/>
  <c r="F16" i="20"/>
  <c r="E16" i="20"/>
  <c r="M14" i="20"/>
  <c r="L14" i="20"/>
  <c r="K14" i="20"/>
  <c r="G14" i="20"/>
  <c r="F14" i="20"/>
  <c r="E14" i="20"/>
  <c r="M13" i="20"/>
  <c r="L13" i="20"/>
  <c r="K13" i="20"/>
  <c r="G13" i="20"/>
  <c r="F13" i="20"/>
  <c r="E13" i="20"/>
  <c r="M12" i="20"/>
  <c r="L12" i="20"/>
  <c r="K12" i="20"/>
  <c r="G12" i="20"/>
  <c r="F12" i="20"/>
  <c r="E12" i="20"/>
  <c r="M11" i="20"/>
  <c r="L11" i="20"/>
  <c r="K11" i="20"/>
  <c r="G11" i="20"/>
  <c r="F11" i="20"/>
  <c r="E11" i="20"/>
  <c r="M10" i="20"/>
  <c r="L10" i="20"/>
  <c r="K10" i="20"/>
  <c r="G10" i="20"/>
  <c r="F10" i="20"/>
  <c r="E10" i="20"/>
  <c r="M9" i="20"/>
  <c r="L9" i="20"/>
  <c r="K9" i="20"/>
  <c r="G9" i="20"/>
  <c r="F9" i="20"/>
  <c r="E9" i="20"/>
  <c r="M8" i="20"/>
  <c r="L8" i="20"/>
  <c r="K8" i="20"/>
  <c r="G8" i="20"/>
  <c r="F8" i="20"/>
  <c r="E8" i="20"/>
  <c r="M7" i="20"/>
  <c r="L7" i="20"/>
  <c r="K7" i="20"/>
  <c r="G7" i="20"/>
  <c r="F7" i="20"/>
  <c r="E7" i="20"/>
  <c r="M6" i="20"/>
  <c r="L6" i="20"/>
  <c r="K6" i="20"/>
  <c r="G6" i="20"/>
  <c r="F6" i="20"/>
  <c r="E6" i="20"/>
  <c r="K17" i="19"/>
  <c r="L17" i="19"/>
  <c r="M17" i="19"/>
  <c r="K18" i="19"/>
  <c r="L18" i="19"/>
  <c r="M18" i="19"/>
  <c r="K19" i="19"/>
  <c r="L19" i="19"/>
  <c r="M19" i="19"/>
  <c r="K20" i="19"/>
  <c r="L20" i="19"/>
  <c r="M20" i="19"/>
  <c r="K21" i="19"/>
  <c r="L21" i="19"/>
  <c r="M21" i="19"/>
  <c r="K22" i="19"/>
  <c r="L22" i="19"/>
  <c r="M22" i="19"/>
  <c r="K23" i="19"/>
  <c r="L23" i="19"/>
  <c r="M23" i="19"/>
  <c r="K24" i="19"/>
  <c r="L24" i="19"/>
  <c r="M24" i="19"/>
  <c r="K25" i="19"/>
  <c r="L25" i="19"/>
  <c r="M25" i="19"/>
  <c r="K26" i="19"/>
  <c r="L26" i="19"/>
  <c r="M26" i="19"/>
  <c r="K27" i="19"/>
  <c r="L27" i="19"/>
  <c r="M27" i="19"/>
  <c r="K28" i="19"/>
  <c r="L28" i="19"/>
  <c r="M28" i="19"/>
  <c r="K29" i="19"/>
  <c r="L29" i="19"/>
  <c r="M29" i="19"/>
  <c r="K30" i="19"/>
  <c r="L30" i="19"/>
  <c r="M30" i="19"/>
  <c r="K31" i="19"/>
  <c r="L31" i="19"/>
  <c r="M31" i="19"/>
  <c r="K32" i="19"/>
  <c r="L32" i="19"/>
  <c r="M32" i="19"/>
  <c r="M16" i="19"/>
  <c r="L16" i="19"/>
  <c r="K16" i="19"/>
  <c r="E17" i="19"/>
  <c r="F17" i="19"/>
  <c r="G17" i="19"/>
  <c r="E18" i="19"/>
  <c r="F18" i="19"/>
  <c r="G18" i="19"/>
  <c r="E19" i="19"/>
  <c r="F19" i="19"/>
  <c r="G19" i="19"/>
  <c r="E20" i="19"/>
  <c r="F20" i="19"/>
  <c r="G20" i="19"/>
  <c r="E21" i="19"/>
  <c r="F21" i="19"/>
  <c r="G21" i="19"/>
  <c r="E22" i="19"/>
  <c r="F22" i="19"/>
  <c r="G22" i="19"/>
  <c r="E23" i="19"/>
  <c r="F23" i="19"/>
  <c r="G23" i="19"/>
  <c r="E24" i="19"/>
  <c r="F24" i="19"/>
  <c r="G24" i="19"/>
  <c r="E25" i="19"/>
  <c r="F25" i="19"/>
  <c r="G25" i="19"/>
  <c r="E26" i="19"/>
  <c r="F26" i="19"/>
  <c r="G26" i="19"/>
  <c r="E27" i="19"/>
  <c r="F27" i="19"/>
  <c r="G27" i="19"/>
  <c r="E28" i="19"/>
  <c r="F28" i="19"/>
  <c r="G28" i="19"/>
  <c r="E29" i="19"/>
  <c r="F29" i="19"/>
  <c r="G29" i="19"/>
  <c r="E30" i="19"/>
  <c r="F30" i="19"/>
  <c r="G30" i="19"/>
  <c r="E31" i="19"/>
  <c r="F31" i="19"/>
  <c r="G31" i="19"/>
  <c r="E32" i="19"/>
  <c r="F32" i="19"/>
  <c r="G32" i="19"/>
  <c r="E33" i="19"/>
  <c r="F33" i="19"/>
  <c r="G33" i="19"/>
  <c r="G16" i="19"/>
  <c r="F16" i="19"/>
  <c r="F15" i="19" s="1"/>
  <c r="E16" i="19"/>
  <c r="K7" i="19"/>
  <c r="L7" i="19"/>
  <c r="M7" i="19"/>
  <c r="K8" i="19"/>
  <c r="L8" i="19"/>
  <c r="M8" i="19"/>
  <c r="K9" i="19"/>
  <c r="L9" i="19"/>
  <c r="M9" i="19"/>
  <c r="K10" i="19"/>
  <c r="L10" i="19"/>
  <c r="M10" i="19"/>
  <c r="K11" i="19"/>
  <c r="L11" i="19"/>
  <c r="M11" i="19"/>
  <c r="K12" i="19"/>
  <c r="L12" i="19"/>
  <c r="M12" i="19"/>
  <c r="K13" i="19"/>
  <c r="L13" i="19"/>
  <c r="M13" i="19"/>
  <c r="K14" i="19"/>
  <c r="L14" i="19"/>
  <c r="M14" i="19"/>
  <c r="M6" i="19"/>
  <c r="L6" i="19"/>
  <c r="K6" i="19"/>
  <c r="G7" i="19"/>
  <c r="G8" i="19"/>
  <c r="G9" i="19"/>
  <c r="G10" i="19"/>
  <c r="G11" i="19"/>
  <c r="G12" i="19"/>
  <c r="G13" i="19"/>
  <c r="G14" i="19"/>
  <c r="G6" i="19"/>
  <c r="F7" i="19"/>
  <c r="F8" i="19"/>
  <c r="F9" i="19"/>
  <c r="F10" i="19"/>
  <c r="F11" i="19"/>
  <c r="F12" i="19"/>
  <c r="F13" i="19"/>
  <c r="F14" i="19"/>
  <c r="F6" i="19"/>
  <c r="E7" i="19"/>
  <c r="E8" i="19"/>
  <c r="E9" i="19"/>
  <c r="E10" i="19"/>
  <c r="E11" i="19"/>
  <c r="E12" i="19"/>
  <c r="E13" i="19"/>
  <c r="E14" i="19"/>
  <c r="E6" i="19"/>
  <c r="G8" i="17"/>
  <c r="E8" i="17"/>
  <c r="F10" i="17"/>
  <c r="G10" i="17"/>
  <c r="F12" i="17"/>
  <c r="M39" i="19"/>
  <c r="K39" i="19"/>
  <c r="I39" i="19"/>
  <c r="M38" i="19"/>
  <c r="K38" i="19"/>
  <c r="I38" i="19"/>
  <c r="M37" i="19"/>
  <c r="K37" i="19"/>
  <c r="I37" i="19"/>
  <c r="M36" i="19"/>
  <c r="K36" i="19"/>
  <c r="I36" i="19"/>
  <c r="L15" i="20" l="1"/>
  <c r="K15" i="20"/>
  <c r="E15" i="20"/>
  <c r="G15" i="20"/>
  <c r="L5" i="20"/>
  <c r="G5" i="20"/>
  <c r="F5" i="19"/>
  <c r="G5" i="19"/>
  <c r="M15" i="19"/>
  <c r="K15" i="19"/>
  <c r="E43" i="17"/>
  <c r="K43" i="17"/>
  <c r="G43" i="17"/>
  <c r="L43" i="17"/>
  <c r="F43" i="17"/>
  <c r="M43" i="17"/>
  <c r="E15" i="19"/>
  <c r="K5" i="20"/>
  <c r="E5" i="20"/>
  <c r="F15" i="20"/>
  <c r="M15" i="20"/>
  <c r="M5" i="20"/>
  <c r="F5" i="20"/>
  <c r="L15" i="19"/>
  <c r="G15" i="19"/>
  <c r="K5" i="19"/>
  <c r="M5" i="19"/>
  <c r="L5" i="19"/>
  <c r="E5" i="19"/>
  <c r="F5" i="18"/>
  <c r="G5" i="18"/>
  <c r="L5" i="18"/>
  <c r="M5" i="18"/>
  <c r="M56" i="18"/>
  <c r="K56" i="18"/>
  <c r="I56" i="18"/>
  <c r="M55" i="18"/>
  <c r="K55" i="18"/>
  <c r="I55" i="18"/>
  <c r="M54" i="18"/>
  <c r="K54" i="18"/>
  <c r="I54" i="18"/>
  <c r="M53" i="18"/>
  <c r="K53" i="18"/>
  <c r="I53" i="18"/>
  <c r="M39" i="18"/>
  <c r="L39" i="18"/>
  <c r="K39" i="18"/>
  <c r="F39" i="18"/>
  <c r="E39" i="18"/>
  <c r="M38" i="18"/>
  <c r="L38" i="18"/>
  <c r="K38" i="18"/>
  <c r="F38" i="18"/>
  <c r="E38" i="18"/>
  <c r="M37" i="18"/>
  <c r="L37" i="18"/>
  <c r="K37" i="18"/>
  <c r="F37" i="18"/>
  <c r="E37" i="18"/>
  <c r="M36" i="18"/>
  <c r="L36" i="18"/>
  <c r="K36" i="18"/>
  <c r="F36" i="18"/>
  <c r="E36" i="18"/>
  <c r="F34" i="18"/>
  <c r="E34" i="18"/>
  <c r="L33" i="18"/>
  <c r="K33" i="18"/>
  <c r="G33" i="18"/>
  <c r="F33" i="18"/>
  <c r="E33" i="18"/>
  <c r="L32" i="18"/>
  <c r="K32" i="18"/>
  <c r="G32" i="18"/>
  <c r="F32" i="18"/>
  <c r="E32" i="18"/>
  <c r="M27" i="18"/>
  <c r="L27" i="18"/>
  <c r="K27" i="18"/>
  <c r="G27" i="18"/>
  <c r="F27" i="18"/>
  <c r="E27" i="18"/>
  <c r="M26" i="18"/>
  <c r="L26" i="18"/>
  <c r="K26" i="18"/>
  <c r="G26" i="18"/>
  <c r="F26" i="18"/>
  <c r="E26" i="18"/>
  <c r="M24" i="18"/>
  <c r="L24" i="18"/>
  <c r="K24" i="18"/>
  <c r="G24" i="18"/>
  <c r="F24" i="18"/>
  <c r="E24" i="18"/>
  <c r="M23" i="18"/>
  <c r="L23" i="18"/>
  <c r="K23" i="18"/>
  <c r="G23" i="18"/>
  <c r="F23" i="18"/>
  <c r="E23" i="18"/>
  <c r="M22" i="18"/>
  <c r="L22" i="18"/>
  <c r="K22" i="18"/>
  <c r="G22" i="18"/>
  <c r="F22" i="18"/>
  <c r="E22" i="18"/>
  <c r="M21" i="18"/>
  <c r="L21" i="18"/>
  <c r="K21" i="18"/>
  <c r="G21" i="18"/>
  <c r="F21" i="18"/>
  <c r="E21" i="18"/>
  <c r="M19" i="18"/>
  <c r="L19" i="18"/>
  <c r="K19" i="18"/>
  <c r="G19" i="18"/>
  <c r="F19" i="18"/>
  <c r="E19" i="18"/>
  <c r="M18" i="18"/>
  <c r="L18" i="18"/>
  <c r="K18" i="18"/>
  <c r="G18" i="18"/>
  <c r="F18" i="18"/>
  <c r="E18" i="18"/>
  <c r="M17" i="18"/>
  <c r="L17" i="18"/>
  <c r="K17" i="18"/>
  <c r="G17" i="18"/>
  <c r="F17" i="18"/>
  <c r="E17" i="18"/>
  <c r="M16" i="18"/>
  <c r="L16" i="18"/>
  <c r="K16" i="18"/>
  <c r="G16" i="18"/>
  <c r="F16" i="18"/>
  <c r="E16" i="18"/>
  <c r="M14" i="18"/>
  <c r="L14" i="18"/>
  <c r="K14" i="18"/>
  <c r="G14" i="18"/>
  <c r="F14" i="18"/>
  <c r="E14" i="18"/>
  <c r="M13" i="18"/>
  <c r="L13" i="18"/>
  <c r="K13" i="18"/>
  <c r="G13" i="18"/>
  <c r="F13" i="18"/>
  <c r="E13" i="18"/>
  <c r="M12" i="18"/>
  <c r="L12" i="18"/>
  <c r="K12" i="18"/>
  <c r="G12" i="18"/>
  <c r="F12" i="18"/>
  <c r="E12" i="18"/>
  <c r="M7" i="18"/>
  <c r="L7" i="18"/>
  <c r="G7" i="18"/>
  <c r="F7" i="18"/>
  <c r="M39" i="17"/>
  <c r="L39" i="17"/>
  <c r="K39" i="17"/>
  <c r="M38" i="17"/>
  <c r="L38" i="17"/>
  <c r="K38" i="17"/>
  <c r="M37" i="17"/>
  <c r="L37" i="17"/>
  <c r="K37" i="17"/>
  <c r="M36" i="17"/>
  <c r="L36" i="17"/>
  <c r="K36" i="17"/>
  <c r="F39" i="17"/>
  <c r="G39" i="17"/>
  <c r="E39" i="17"/>
  <c r="F38" i="17"/>
  <c r="G38" i="17"/>
  <c r="E38" i="17"/>
  <c r="F37" i="17"/>
  <c r="G37" i="17"/>
  <c r="E37" i="17"/>
  <c r="F36" i="17"/>
  <c r="G36" i="17"/>
  <c r="E36" i="17"/>
  <c r="M33" i="17"/>
  <c r="L33" i="17"/>
  <c r="K33" i="17"/>
  <c r="M32" i="17"/>
  <c r="L32" i="17"/>
  <c r="K32" i="17"/>
  <c r="F34" i="17"/>
  <c r="G34" i="17"/>
  <c r="E34" i="17"/>
  <c r="F33" i="17"/>
  <c r="G33" i="17"/>
  <c r="E33" i="17"/>
  <c r="F32" i="17"/>
  <c r="G32" i="17"/>
  <c r="E32" i="17"/>
  <c r="M27" i="17"/>
  <c r="L27" i="17"/>
  <c r="K27" i="17"/>
  <c r="M26" i="17"/>
  <c r="L26" i="17"/>
  <c r="K26" i="17"/>
  <c r="G27" i="17"/>
  <c r="F27" i="17"/>
  <c r="E27" i="17"/>
  <c r="G26" i="17"/>
  <c r="F26" i="17"/>
  <c r="E26" i="17"/>
  <c r="K21" i="17"/>
  <c r="M24" i="17"/>
  <c r="L24" i="17"/>
  <c r="K24" i="17"/>
  <c r="M23" i="17"/>
  <c r="L23" i="17"/>
  <c r="K23" i="17"/>
  <c r="M22" i="17"/>
  <c r="L22" i="17"/>
  <c r="K22" i="17"/>
  <c r="M21" i="17"/>
  <c r="L21" i="17"/>
  <c r="G24" i="17"/>
  <c r="F24" i="17"/>
  <c r="E24" i="17"/>
  <c r="G23" i="17"/>
  <c r="F23" i="17"/>
  <c r="E23" i="17"/>
  <c r="G22" i="17"/>
  <c r="F22" i="17"/>
  <c r="E22" i="17"/>
  <c r="G21" i="17"/>
  <c r="F21" i="17"/>
  <c r="E21" i="17"/>
  <c r="M19" i="17"/>
  <c r="L19" i="17"/>
  <c r="K19" i="17"/>
  <c r="M18" i="17"/>
  <c r="L18" i="17"/>
  <c r="K18" i="17"/>
  <c r="M17" i="17"/>
  <c r="L17" i="17"/>
  <c r="K17" i="17"/>
  <c r="M16" i="17"/>
  <c r="L16" i="17"/>
  <c r="K16" i="17"/>
  <c r="G19" i="17"/>
  <c r="F19" i="17"/>
  <c r="E19" i="17"/>
  <c r="G18" i="17"/>
  <c r="F18" i="17"/>
  <c r="E18" i="17"/>
  <c r="G17" i="17"/>
  <c r="F17" i="17"/>
  <c r="E17" i="17"/>
  <c r="G16" i="17"/>
  <c r="F16" i="17"/>
  <c r="E16" i="17"/>
  <c r="M14" i="17"/>
  <c r="K14" i="17"/>
  <c r="K13" i="17"/>
  <c r="L12" i="17"/>
  <c r="K12" i="17"/>
  <c r="L14" i="17"/>
  <c r="M13" i="17"/>
  <c r="L13" i="17"/>
  <c r="M12" i="17"/>
  <c r="F14" i="17"/>
  <c r="G14" i="17"/>
  <c r="E14" i="17"/>
  <c r="G13" i="17"/>
  <c r="F13" i="17"/>
  <c r="E13" i="17"/>
  <c r="G12" i="17"/>
  <c r="E12" i="17"/>
  <c r="M7" i="17"/>
  <c r="L7" i="17"/>
  <c r="G7" i="17"/>
  <c r="F7" i="17"/>
  <c r="M56" i="17"/>
  <c r="K56" i="17"/>
  <c r="I56" i="17"/>
  <c r="M55" i="17"/>
  <c r="K55" i="17"/>
  <c r="I55" i="17"/>
  <c r="M54" i="17"/>
  <c r="K54" i="17"/>
  <c r="I54" i="17"/>
  <c r="M53" i="17"/>
  <c r="K53" i="17"/>
  <c r="I53" i="17"/>
  <c r="E7" i="17" l="1"/>
  <c r="K5" i="18"/>
  <c r="E7" i="18"/>
  <c r="K7" i="18"/>
  <c r="K7" i="17"/>
  <c r="E5" i="18"/>
</calcChain>
</file>

<file path=xl/sharedStrings.xml><?xml version="1.0" encoding="utf-8"?>
<sst xmlns="http://schemas.openxmlformats.org/spreadsheetml/2006/main" count="278" uniqueCount="82">
  <si>
    <t>Total</t>
  </si>
  <si>
    <t>Local</t>
  </si>
  <si>
    <t>Male</t>
  </si>
  <si>
    <t>Female</t>
  </si>
  <si>
    <t>Employed</t>
  </si>
  <si>
    <t xml:space="preserve"> </t>
  </si>
  <si>
    <t>Unemployed</t>
  </si>
  <si>
    <t>-</t>
  </si>
  <si>
    <t>Lain-lain</t>
  </si>
  <si>
    <t>Penduduk mengikut Ugama</t>
  </si>
  <si>
    <t>Islam</t>
  </si>
  <si>
    <t>Kristian</t>
  </si>
  <si>
    <t>Buddha</t>
  </si>
  <si>
    <t xml:space="preserve">         </t>
  </si>
  <si>
    <t xml:space="preserve">  </t>
  </si>
  <si>
    <t>Working Age Population (aged 15 years and over)</t>
  </si>
  <si>
    <t>15 – 24</t>
  </si>
  <si>
    <t>25 – 64</t>
  </si>
  <si>
    <t>65 and over</t>
  </si>
  <si>
    <t>Primary and below</t>
  </si>
  <si>
    <t>Secondary</t>
  </si>
  <si>
    <t>Technical and vocational</t>
  </si>
  <si>
    <t>Tertiary</t>
  </si>
  <si>
    <t>Employees</t>
  </si>
  <si>
    <t>Employers</t>
  </si>
  <si>
    <t>Own-account workers</t>
  </si>
  <si>
    <t>Contributing family workers</t>
  </si>
  <si>
    <t>Sector</t>
  </si>
  <si>
    <t>Public</t>
  </si>
  <si>
    <t>Private</t>
  </si>
  <si>
    <t>Unemployment</t>
  </si>
  <si>
    <t>Time-related underemployment</t>
  </si>
  <si>
    <t>Potential labour force</t>
  </si>
  <si>
    <t>LU1 (Unemployment rate)</t>
  </si>
  <si>
    <t>Other outside labour force</t>
  </si>
  <si>
    <t>Non-Local</t>
  </si>
  <si>
    <t>Labour Market Indicator</t>
  </si>
  <si>
    <t>Labour Force Participation Rate</t>
  </si>
  <si>
    <t>Labour Force</t>
  </si>
  <si>
    <t>Employment to Population Ratio</t>
  </si>
  <si>
    <t>Age Group</t>
  </si>
  <si>
    <t>Educational Attainment</t>
  </si>
  <si>
    <t>Employment Status</t>
  </si>
  <si>
    <t>Unemployed Rate</t>
  </si>
  <si>
    <t>Youth Unemployment Rate</t>
  </si>
  <si>
    <t>Outside Labour Force</t>
  </si>
  <si>
    <t>Percentage(%)</t>
  </si>
  <si>
    <t xml:space="preserve">Number </t>
  </si>
  <si>
    <t>Employed Population by Occupation</t>
  </si>
  <si>
    <t>Employed Population by Type of Economic Activity</t>
  </si>
  <si>
    <t>Managers and Senior Officials</t>
  </si>
  <si>
    <t>Professionals</t>
  </si>
  <si>
    <t>Clerical Support Workers</t>
  </si>
  <si>
    <t>Service and Sales Workers</t>
  </si>
  <si>
    <t>Craft and Related Trades Workers</t>
  </si>
  <si>
    <t>Elementary Occupations</t>
  </si>
  <si>
    <t>Agriculture, Forestry and Fishery</t>
  </si>
  <si>
    <t>Mining and Quarrying</t>
  </si>
  <si>
    <t>Manufacturing</t>
  </si>
  <si>
    <t>Electricity, Gas, Water Supply and Other  Industrial Activities</t>
  </si>
  <si>
    <t>Construction</t>
  </si>
  <si>
    <t>Wholesale and Retail Trade</t>
  </si>
  <si>
    <t>Accommodation and Food Service Activities</t>
  </si>
  <si>
    <t>Transportation and Storage</t>
  </si>
  <si>
    <t>Information and Communication</t>
  </si>
  <si>
    <t>Financial and Insurance Activities</t>
  </si>
  <si>
    <t>Real Estate Activities</t>
  </si>
  <si>
    <t>Professional, Technical, Administrative and Support Services</t>
  </si>
  <si>
    <t>Public Administration</t>
  </si>
  <si>
    <t>Education</t>
  </si>
  <si>
    <t>Human Health and Social Work Activities</t>
  </si>
  <si>
    <t>Other Service Activities</t>
  </si>
  <si>
    <t>Activities of Households as Employers of  Domestic Personnel</t>
  </si>
  <si>
    <t>Inadequately defined</t>
  </si>
  <si>
    <t>Plant and Machine Operators and Assemblers</t>
  </si>
  <si>
    <t>Technicians and Associate Professionals</t>
  </si>
  <si>
    <t>Skilled Agricultural, Forestry and Fishery Workers</t>
  </si>
  <si>
    <t>LU2 (Combined rate of time-related Underemployment and unemployment)</t>
  </si>
  <si>
    <t>LU3 (Combined rate of unemployment and potential labour force)</t>
  </si>
  <si>
    <t>LU4 (Composite measure of labour Underutilization)</t>
  </si>
  <si>
    <t>Labour Underutilization</t>
  </si>
  <si>
    <t>Notes: Data may not add up to the total due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</si>
</sst>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28"/>
      <name val="Century Gothic"/>
      <family val="2"/>
    </font>
    <font>
      <sz val="30"/>
      <name val="Century Gothic"/>
      <family val="2"/>
    </font>
    <font>
      <b/>
      <sz val="30"/>
      <name val="Century Gothic"/>
      <family val="2"/>
    </font>
    <font>
      <sz val="16"/>
      <color theme="1"/>
      <name val="Century Gothic"/>
      <family val="2"/>
    </font>
    <font>
      <sz val="30"/>
      <color theme="1"/>
      <name val="Tw Cen MT"/>
      <family val="2"/>
    </font>
    <font>
      <sz val="30"/>
      <name val="Tw Cen MT"/>
      <family val="2"/>
    </font>
    <font>
      <sz val="30"/>
      <color theme="1"/>
      <name val="Century Gothic"/>
      <family val="2"/>
    </font>
    <font>
      <b/>
      <sz val="32"/>
      <color theme="1"/>
      <name val="Century Gothic"/>
      <family val="2"/>
    </font>
    <font>
      <b/>
      <sz val="32"/>
      <name val="Century Gothic"/>
      <family val="2"/>
    </font>
    <font>
      <sz val="32"/>
      <name val="Century Gothic"/>
      <family val="2"/>
    </font>
    <font>
      <b/>
      <sz val="38"/>
      <name val="Century Gothic"/>
      <family val="2"/>
    </font>
    <font>
      <sz val="38"/>
      <name val="Century Gothic"/>
      <family val="2"/>
    </font>
    <font>
      <b/>
      <sz val="38"/>
      <color theme="0"/>
      <name val="Century Gothic"/>
      <family val="2"/>
    </font>
    <font>
      <sz val="38"/>
      <color rgb="FF00B050"/>
      <name val="Century Gothic"/>
      <family val="2"/>
    </font>
    <font>
      <sz val="38"/>
      <color rgb="FFFF0000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 style="thin">
        <color theme="9"/>
      </left>
      <right/>
      <top style="thick">
        <color rgb="FFFFFFFF"/>
      </top>
      <bottom/>
      <diagonal/>
    </border>
    <border>
      <left style="thin">
        <color theme="9"/>
      </left>
      <right/>
      <top/>
      <bottom/>
      <diagonal/>
    </border>
    <border>
      <left/>
      <right/>
      <top style="medium">
        <color rgb="FFFFFFFF"/>
      </top>
      <bottom style="thick">
        <color theme="9"/>
      </bottom>
      <diagonal/>
    </border>
    <border>
      <left/>
      <right/>
      <top style="thick">
        <color theme="9"/>
      </top>
      <bottom/>
      <diagonal/>
    </border>
    <border>
      <left/>
      <right/>
      <top style="thick">
        <color theme="9"/>
      </top>
      <bottom style="thick">
        <color rgb="FFFFFFFF"/>
      </bottom>
      <diagonal/>
    </border>
    <border>
      <left/>
      <right style="medium">
        <color rgb="FFFFFFFF"/>
      </right>
      <top style="thick">
        <color theme="9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theme="9"/>
      </top>
      <bottom style="thick">
        <color rgb="FFFFFFF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5" fillId="3" borderId="0" xfId="0" applyFont="1" applyFill="1" applyAlignment="1">
      <alignment wrapText="1"/>
    </xf>
    <xf numFmtId="0" fontId="6" fillId="0" borderId="0" xfId="0" applyFont="1"/>
    <xf numFmtId="0" fontId="6" fillId="3" borderId="0" xfId="0" applyFont="1" applyFill="1"/>
    <xf numFmtId="0" fontId="7" fillId="3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/>
    <xf numFmtId="0" fontId="8" fillId="3" borderId="0" xfId="0" applyFont="1" applyFill="1" applyAlignment="1">
      <alignment wrapText="1"/>
    </xf>
    <xf numFmtId="0" fontId="8" fillId="3" borderId="0" xfId="0" applyFont="1" applyFill="1"/>
    <xf numFmtId="3" fontId="8" fillId="3" borderId="0" xfId="0" applyNumberFormat="1" applyFont="1" applyFill="1"/>
    <xf numFmtId="0" fontId="8" fillId="3" borderId="0" xfId="0" applyFont="1" applyFill="1" applyAlignment="1"/>
    <xf numFmtId="0" fontId="8" fillId="0" borderId="0" xfId="0" applyFont="1" applyAlignment="1">
      <alignment wrapText="1"/>
    </xf>
    <xf numFmtId="0" fontId="8" fillId="0" borderId="0" xfId="0" applyFont="1"/>
    <xf numFmtId="0" fontId="2" fillId="3" borderId="0" xfId="0" applyFont="1" applyFill="1" applyBorder="1" applyAlignment="1">
      <alignment horizontal="left" vertical="center" wrapText="1" indent="2"/>
    </xf>
    <xf numFmtId="0" fontId="10" fillId="3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vertical="center" wrapText="1" indent="3"/>
    </xf>
    <xf numFmtId="0" fontId="10" fillId="3" borderId="0" xfId="0" applyFont="1" applyFill="1" applyBorder="1" applyAlignment="1">
      <alignment horizontal="left" vertical="center" wrapText="1" indent="2"/>
    </xf>
    <xf numFmtId="0" fontId="11" fillId="3" borderId="0" xfId="0" applyFont="1" applyFill="1" applyBorder="1" applyAlignment="1">
      <alignment horizontal="left" vertical="center" wrapText="1" indent="5"/>
    </xf>
    <xf numFmtId="0" fontId="11" fillId="3" borderId="0" xfId="0" applyFont="1" applyFill="1" applyBorder="1" applyAlignment="1">
      <alignment horizontal="left" vertical="center" wrapText="1" indent="2"/>
    </xf>
    <xf numFmtId="0" fontId="14" fillId="5" borderId="6" xfId="0" applyFont="1" applyFill="1" applyBorder="1" applyAlignment="1">
      <alignment horizontal="center" vertical="center" wrapText="1"/>
    </xf>
    <xf numFmtId="3" fontId="12" fillId="3" borderId="8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vertical="top" wrapText="1"/>
    </xf>
    <xf numFmtId="3" fontId="12" fillId="3" borderId="7" xfId="0" applyNumberFormat="1" applyFont="1" applyFill="1" applyBorder="1" applyAlignment="1">
      <alignment vertical="top" wrapText="1"/>
    </xf>
    <xf numFmtId="3" fontId="12" fillId="2" borderId="9" xfId="0" applyNumberFormat="1" applyFont="1" applyFill="1" applyBorder="1" applyAlignment="1">
      <alignment vertical="center" wrapText="1"/>
    </xf>
    <xf numFmtId="3" fontId="12" fillId="2" borderId="0" xfId="0" applyNumberFormat="1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 wrapText="1"/>
    </xf>
    <xf numFmtId="3" fontId="13" fillId="3" borderId="9" xfId="0" applyNumberFormat="1" applyFont="1" applyFill="1" applyBorder="1" applyAlignment="1">
      <alignment vertical="top" wrapText="1"/>
    </xf>
    <xf numFmtId="164" fontId="13" fillId="3" borderId="0" xfId="0" applyNumberFormat="1" applyFont="1" applyFill="1" applyBorder="1" applyAlignment="1">
      <alignment vertical="top" wrapText="1"/>
    </xf>
    <xf numFmtId="3" fontId="13" fillId="3" borderId="0" xfId="0" applyNumberFormat="1" applyFont="1" applyFill="1" applyBorder="1" applyAlignment="1">
      <alignment vertical="top" wrapText="1"/>
    </xf>
    <xf numFmtId="3" fontId="13" fillId="3" borderId="9" xfId="0" applyNumberFormat="1" applyFont="1" applyFill="1" applyBorder="1" applyAlignment="1">
      <alignment vertical="center" wrapText="1"/>
    </xf>
    <xf numFmtId="164" fontId="13" fillId="3" borderId="0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Border="1" applyAlignment="1">
      <alignment vertical="center" wrapText="1"/>
    </xf>
    <xf numFmtId="3" fontId="16" fillId="3" borderId="0" xfId="0" applyNumberFormat="1" applyFont="1" applyFill="1" applyBorder="1" applyAlignment="1">
      <alignment vertical="center" wrapText="1"/>
    </xf>
    <xf numFmtId="3" fontId="13" fillId="3" borderId="0" xfId="0" applyNumberFormat="1" applyFont="1" applyFill="1" applyBorder="1" applyAlignment="1">
      <alignment horizontal="right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 indent="2"/>
    </xf>
    <xf numFmtId="0" fontId="9" fillId="5" borderId="11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46" zoomScale="40" zoomScaleNormal="40" zoomScaleSheetLayoutView="98" workbookViewId="0">
      <selection activeCell="B20" sqref="B20"/>
    </sheetView>
  </sheetViews>
  <sheetFormatPr defaultColWidth="8.85546875" defaultRowHeight="39" x14ac:dyDescent="0.55000000000000004"/>
  <cols>
    <col min="1" max="1" width="111.28515625" style="23" customWidth="1"/>
    <col min="2" max="13" width="30.42578125" style="24" customWidth="1"/>
    <col min="14" max="14" width="8.85546875" style="3"/>
    <col min="15" max="17" width="11.42578125" style="3" customWidth="1"/>
    <col min="18" max="16384" width="8.85546875" style="3"/>
  </cols>
  <sheetData>
    <row r="1" spans="1:25" ht="55.5" customHeight="1" thickTop="1" thickBot="1" x14ac:dyDescent="0.6">
      <c r="A1" s="51" t="s">
        <v>36</v>
      </c>
      <c r="B1" s="53">
        <v>2014</v>
      </c>
      <c r="C1" s="53"/>
      <c r="D1" s="53"/>
      <c r="E1" s="53"/>
      <c r="F1" s="53"/>
      <c r="G1" s="54"/>
      <c r="H1" s="55">
        <v>2017</v>
      </c>
      <c r="I1" s="53"/>
      <c r="J1" s="53"/>
      <c r="K1" s="53"/>
      <c r="L1" s="53"/>
      <c r="M1" s="54"/>
    </row>
    <row r="2" spans="1:25" ht="55.5" customHeight="1" thickTop="1" thickBot="1" x14ac:dyDescent="0.6">
      <c r="A2" s="52"/>
      <c r="B2" s="56" t="s">
        <v>47</v>
      </c>
      <c r="C2" s="57"/>
      <c r="D2" s="58"/>
      <c r="E2" s="56" t="s">
        <v>46</v>
      </c>
      <c r="F2" s="57"/>
      <c r="G2" s="58"/>
      <c r="H2" s="56" t="s">
        <v>47</v>
      </c>
      <c r="I2" s="57"/>
      <c r="J2" s="58"/>
      <c r="K2" s="56" t="s">
        <v>46</v>
      </c>
      <c r="L2" s="57"/>
      <c r="M2" s="58"/>
    </row>
    <row r="3" spans="1:25" ht="55.5" customHeight="1" thickBot="1" x14ac:dyDescent="0.6">
      <c r="A3" s="52"/>
      <c r="B3" s="33" t="s">
        <v>0</v>
      </c>
      <c r="C3" s="33" t="s">
        <v>2</v>
      </c>
      <c r="D3" s="33" t="s">
        <v>3</v>
      </c>
      <c r="E3" s="33" t="s">
        <v>0</v>
      </c>
      <c r="F3" s="33" t="s">
        <v>2</v>
      </c>
      <c r="G3" s="33" t="s">
        <v>3</v>
      </c>
      <c r="H3" s="33" t="s">
        <v>0</v>
      </c>
      <c r="I3" s="33" t="s">
        <v>2</v>
      </c>
      <c r="J3" s="33" t="s">
        <v>3</v>
      </c>
      <c r="K3" s="33" t="s">
        <v>0</v>
      </c>
      <c r="L3" s="33" t="s">
        <v>2</v>
      </c>
      <c r="M3" s="33" t="s">
        <v>3</v>
      </c>
    </row>
    <row r="4" spans="1:25" ht="9" customHeight="1" thickTop="1" x14ac:dyDescent="0.55000000000000004">
      <c r="A4" s="26"/>
      <c r="B4" s="34"/>
      <c r="C4" s="35"/>
      <c r="D4" s="36"/>
      <c r="E4" s="35"/>
      <c r="F4" s="36"/>
      <c r="G4" s="35"/>
      <c r="H4" s="36"/>
      <c r="I4" s="35"/>
      <c r="J4" s="36"/>
      <c r="K4" s="35"/>
      <c r="L4" s="36"/>
      <c r="M4" s="35"/>
      <c r="U4" s="4"/>
      <c r="V4" s="4"/>
      <c r="W4" s="4"/>
      <c r="X4" s="4"/>
      <c r="Y4" s="4"/>
    </row>
    <row r="5" spans="1:25" s="8" customFormat="1" ht="81.75" customHeight="1" x14ac:dyDescent="0.25">
      <c r="A5" s="27" t="s">
        <v>15</v>
      </c>
      <c r="B5" s="37">
        <v>310514</v>
      </c>
      <c r="C5" s="38">
        <v>159769</v>
      </c>
      <c r="D5" s="38">
        <v>150745</v>
      </c>
      <c r="E5" s="39">
        <f>SUM(F5:G5)</f>
        <v>100</v>
      </c>
      <c r="F5" s="39">
        <f>C5/B5*100</f>
        <v>51.453074579568067</v>
      </c>
      <c r="G5" s="39">
        <f>D5/B5*100</f>
        <v>48.546925420431933</v>
      </c>
      <c r="H5" s="38">
        <v>328541</v>
      </c>
      <c r="I5" s="38">
        <v>165169</v>
      </c>
      <c r="J5" s="38">
        <v>163372</v>
      </c>
      <c r="K5" s="39">
        <f>SUM(L5:M5)</f>
        <v>100</v>
      </c>
      <c r="L5" s="39">
        <f>I5/H5*100</f>
        <v>50.273481848536406</v>
      </c>
      <c r="M5" s="39">
        <f>J5/H5*100</f>
        <v>49.726518151463594</v>
      </c>
      <c r="N5" s="5"/>
      <c r="O5" s="5"/>
      <c r="P5" s="5"/>
      <c r="Q5" s="5"/>
      <c r="R5" s="5"/>
      <c r="S5" s="5"/>
      <c r="T5" s="5"/>
      <c r="U5" s="5"/>
      <c r="V5" s="6"/>
      <c r="W5" s="7"/>
      <c r="X5" s="7"/>
      <c r="Y5" s="7"/>
    </row>
    <row r="6" spans="1:25" ht="9" customHeight="1" x14ac:dyDescent="0.55000000000000004">
      <c r="A6" s="28"/>
      <c r="B6" s="40"/>
      <c r="C6" s="41"/>
      <c r="D6" s="42"/>
      <c r="E6" s="41"/>
      <c r="F6" s="41"/>
      <c r="G6" s="41"/>
      <c r="H6" s="42"/>
      <c r="I6" s="41"/>
      <c r="J6" s="42"/>
      <c r="K6" s="41"/>
      <c r="L6" s="41"/>
      <c r="M6" s="41"/>
    </row>
    <row r="7" spans="1:25" s="8" customFormat="1" ht="75.599999999999994" customHeight="1" x14ac:dyDescent="0.25">
      <c r="A7" s="27" t="s">
        <v>38</v>
      </c>
      <c r="B7" s="37">
        <v>203651</v>
      </c>
      <c r="C7" s="38">
        <v>115732</v>
      </c>
      <c r="D7" s="38">
        <v>87919</v>
      </c>
      <c r="E7" s="39">
        <f>SUM(F7:G7)</f>
        <v>100</v>
      </c>
      <c r="F7" s="39">
        <f>C7/B7*100</f>
        <v>56.828594016233659</v>
      </c>
      <c r="G7" s="39">
        <f>D7/B7*100</f>
        <v>43.171405983766348</v>
      </c>
      <c r="H7" s="38">
        <v>206085</v>
      </c>
      <c r="I7" s="38">
        <v>113789</v>
      </c>
      <c r="J7" s="38">
        <v>92296</v>
      </c>
      <c r="K7" s="39">
        <f>SUM(L7:M7)</f>
        <v>100</v>
      </c>
      <c r="L7" s="39">
        <f>I7/H7*100</f>
        <v>55.214595919159571</v>
      </c>
      <c r="M7" s="39">
        <f>J7/H7*100</f>
        <v>44.785404080840429</v>
      </c>
    </row>
    <row r="8" spans="1:25" s="8" customFormat="1" ht="75.599999999999994" customHeight="1" x14ac:dyDescent="0.25">
      <c r="A8" s="29" t="s">
        <v>37</v>
      </c>
      <c r="B8" s="43"/>
      <c r="C8" s="44"/>
      <c r="D8" s="45"/>
      <c r="E8" s="44">
        <f>(B9+B28)/B5*100</f>
        <v>65.585126596546374</v>
      </c>
      <c r="F8" s="44">
        <f>(C9+C28)/C5*100</f>
        <v>72.437081035745351</v>
      </c>
      <c r="G8" s="44">
        <f>(D9+D28)/D5*100</f>
        <v>58.322332415668839</v>
      </c>
      <c r="H8" s="45"/>
      <c r="I8" s="44"/>
      <c r="J8" s="45"/>
      <c r="K8" s="44">
        <f>(H9+H28)/H5*100</f>
        <v>62.727330835420844</v>
      </c>
      <c r="L8" s="44">
        <f>(I9+I28)/I5*100</f>
        <v>68.892467714885967</v>
      </c>
      <c r="M8" s="44">
        <f>(J9+J28)/J5*100</f>
        <v>56.494380922067435</v>
      </c>
    </row>
    <row r="9" spans="1:25" s="8" customFormat="1" ht="75.599999999999994" customHeight="1" x14ac:dyDescent="0.25">
      <c r="A9" s="27" t="s">
        <v>4</v>
      </c>
      <c r="B9" s="37">
        <v>189573</v>
      </c>
      <c r="C9" s="38">
        <v>108531</v>
      </c>
      <c r="D9" s="38">
        <v>81041</v>
      </c>
      <c r="E9" s="39">
        <v>100</v>
      </c>
      <c r="F9" s="39">
        <v>100</v>
      </c>
      <c r="G9" s="39">
        <v>100</v>
      </c>
      <c r="H9" s="38">
        <v>186886</v>
      </c>
      <c r="I9" s="38">
        <v>103781</v>
      </c>
      <c r="J9" s="38">
        <v>83105</v>
      </c>
      <c r="K9" s="39">
        <v>100</v>
      </c>
      <c r="L9" s="39">
        <v>100</v>
      </c>
      <c r="M9" s="39">
        <v>100</v>
      </c>
    </row>
    <row r="10" spans="1:25" s="8" customFormat="1" ht="75.599999999999994" customHeight="1" x14ac:dyDescent="0.25">
      <c r="A10" s="30" t="s">
        <v>39</v>
      </c>
      <c r="B10" s="43"/>
      <c r="C10" s="44"/>
      <c r="D10" s="45"/>
      <c r="E10" s="44">
        <f>B9/B5*100</f>
        <v>61.051353562158226</v>
      </c>
      <c r="F10" s="44">
        <f>C9/C5*100</f>
        <v>67.929948863671925</v>
      </c>
      <c r="G10" s="44">
        <f>D9/D5*100</f>
        <v>53.760323725496697</v>
      </c>
      <c r="H10" s="45"/>
      <c r="I10" s="44"/>
      <c r="J10" s="45"/>
      <c r="K10" s="44">
        <f>H9/H5*100</f>
        <v>56.883615743544944</v>
      </c>
      <c r="L10" s="44">
        <f>I9/I5*100</f>
        <v>62.833219308708053</v>
      </c>
      <c r="M10" s="44">
        <f>J9/J5*100</f>
        <v>50.868569889577167</v>
      </c>
    </row>
    <row r="11" spans="1:25" s="8" customFormat="1" ht="75.599999999999994" customHeight="1" x14ac:dyDescent="0.25">
      <c r="A11" s="30" t="s">
        <v>40</v>
      </c>
      <c r="B11" s="43"/>
      <c r="C11" s="44"/>
      <c r="D11" s="45"/>
      <c r="E11" s="46"/>
      <c r="F11" s="46"/>
      <c r="G11" s="46"/>
      <c r="H11" s="45"/>
      <c r="I11" s="44"/>
      <c r="J11" s="45"/>
      <c r="K11" s="46"/>
      <c r="L11" s="46"/>
      <c r="M11" s="46"/>
    </row>
    <row r="12" spans="1:25" s="8" customFormat="1" ht="75.599999999999994" customHeight="1" x14ac:dyDescent="0.25">
      <c r="A12" s="31" t="s">
        <v>16</v>
      </c>
      <c r="B12" s="43">
        <v>20175</v>
      </c>
      <c r="C12" s="45">
        <v>12116</v>
      </c>
      <c r="D12" s="45">
        <v>8059</v>
      </c>
      <c r="E12" s="44">
        <f>B12/B9*100</f>
        <v>10.642338307670396</v>
      </c>
      <c r="F12" s="44">
        <f t="shared" ref="F12:G12" si="0">C12/C9*100</f>
        <v>11.163630667735486</v>
      </c>
      <c r="G12" s="44">
        <f t="shared" si="0"/>
        <v>9.9443491565997455</v>
      </c>
      <c r="H12" s="45">
        <v>20884</v>
      </c>
      <c r="I12" s="45">
        <v>11815</v>
      </c>
      <c r="J12" s="45">
        <v>9070</v>
      </c>
      <c r="K12" s="44">
        <f>H12/H9*100</f>
        <v>11.174726838821528</v>
      </c>
      <c r="L12" s="44">
        <f>I12/I9*100</f>
        <v>11.384550158506856</v>
      </c>
      <c r="M12" s="44">
        <f t="shared" ref="M12" si="1">J12/J9*100</f>
        <v>10.9139040972264</v>
      </c>
    </row>
    <row r="13" spans="1:25" s="8" customFormat="1" ht="75.599999999999994" customHeight="1" x14ac:dyDescent="0.25">
      <c r="A13" s="31" t="s">
        <v>17</v>
      </c>
      <c r="B13" s="43">
        <v>166579</v>
      </c>
      <c r="C13" s="45">
        <v>94496</v>
      </c>
      <c r="D13" s="45">
        <v>72083</v>
      </c>
      <c r="E13" s="44">
        <f>B13/B9*100</f>
        <v>87.8706355862913</v>
      </c>
      <c r="F13" s="44">
        <f>C13/C9*100</f>
        <v>87.068210925910577</v>
      </c>
      <c r="G13" s="44">
        <f>D13/D9*100</f>
        <v>88.946335805333092</v>
      </c>
      <c r="H13" s="45">
        <v>164133</v>
      </c>
      <c r="I13" s="45">
        <v>90694</v>
      </c>
      <c r="J13" s="45">
        <v>73439</v>
      </c>
      <c r="K13" s="44">
        <f>H13/H9*100</f>
        <v>87.825198249200042</v>
      </c>
      <c r="L13" s="44">
        <f>I13/I9*100</f>
        <v>87.38979196577408</v>
      </c>
      <c r="M13" s="44">
        <f>J13/J9*100</f>
        <v>88.368930870585402</v>
      </c>
    </row>
    <row r="14" spans="1:25" s="8" customFormat="1" ht="75.599999999999994" customHeight="1" x14ac:dyDescent="0.25">
      <c r="A14" s="31" t="s">
        <v>18</v>
      </c>
      <c r="B14" s="43">
        <v>2819</v>
      </c>
      <c r="C14" s="45">
        <v>1919</v>
      </c>
      <c r="D14" s="45">
        <v>900</v>
      </c>
      <c r="E14" s="44">
        <f>B14/B9*100</f>
        <v>1.4870261060383072</v>
      </c>
      <c r="F14" s="44">
        <f t="shared" ref="F14:G14" si="2">C14/C9*100</f>
        <v>1.7681584063539448</v>
      </c>
      <c r="G14" s="44">
        <f t="shared" si="2"/>
        <v>1.1105489813797953</v>
      </c>
      <c r="H14" s="45">
        <v>1869</v>
      </c>
      <c r="I14" s="45">
        <v>1272</v>
      </c>
      <c r="J14" s="45">
        <v>597</v>
      </c>
      <c r="K14" s="44">
        <f>H14/H9*100</f>
        <v>1.0000749119784254</v>
      </c>
      <c r="L14" s="44">
        <f t="shared" ref="L14" si="3">I14/I9*100</f>
        <v>1.2256578757190624</v>
      </c>
      <c r="M14" s="44">
        <f>J14/J9*100</f>
        <v>0.7183683292220685</v>
      </c>
    </row>
    <row r="15" spans="1:25" s="8" customFormat="1" ht="75.599999999999994" customHeight="1" x14ac:dyDescent="0.25">
      <c r="A15" s="30" t="s">
        <v>41</v>
      </c>
      <c r="B15" s="43"/>
      <c r="C15" s="45"/>
      <c r="D15" s="45"/>
      <c r="E15" s="46"/>
      <c r="F15" s="46"/>
      <c r="G15" s="46"/>
      <c r="H15" s="45"/>
      <c r="I15" s="45"/>
      <c r="J15" s="45"/>
      <c r="K15" s="46"/>
      <c r="L15" s="46"/>
      <c r="M15" s="46"/>
    </row>
    <row r="16" spans="1:25" s="8" customFormat="1" ht="75.599999999999994" customHeight="1" x14ac:dyDescent="0.25">
      <c r="A16" s="31" t="s">
        <v>19</v>
      </c>
      <c r="B16" s="43">
        <v>21102</v>
      </c>
      <c r="C16" s="45">
        <v>10665</v>
      </c>
      <c r="D16" s="45">
        <v>10437</v>
      </c>
      <c r="E16" s="44">
        <f>B16/B9*100</f>
        <v>11.131331993480083</v>
      </c>
      <c r="F16" s="44">
        <f>C16/C9*100</f>
        <v>9.8266854631395653</v>
      </c>
      <c r="G16" s="44">
        <f>D16/D9*100</f>
        <v>12.878666354067695</v>
      </c>
      <c r="H16" s="45">
        <v>17152</v>
      </c>
      <c r="I16" s="45">
        <v>9670</v>
      </c>
      <c r="J16" s="45">
        <v>7483</v>
      </c>
      <c r="K16" s="44">
        <f>H16/H9*100</f>
        <v>9.1777875282257622</v>
      </c>
      <c r="L16" s="44">
        <f>I16/I9*100</f>
        <v>9.3176978444994738</v>
      </c>
      <c r="M16" s="44">
        <f>J16/J9*100</f>
        <v>9.0042717044702485</v>
      </c>
    </row>
    <row r="17" spans="1:13" s="8" customFormat="1" ht="75.599999999999994" customHeight="1" x14ac:dyDescent="0.25">
      <c r="A17" s="31" t="s">
        <v>20</v>
      </c>
      <c r="B17" s="43">
        <v>104928</v>
      </c>
      <c r="C17" s="45">
        <v>62934</v>
      </c>
      <c r="D17" s="45">
        <v>41994</v>
      </c>
      <c r="E17" s="44">
        <f>B17/B9*100</f>
        <v>55.349654222911497</v>
      </c>
      <c r="F17" s="44">
        <f>C17/C9*100</f>
        <v>57.987118887691068</v>
      </c>
      <c r="G17" s="44">
        <f>D17/D9*100</f>
        <v>51.818215471181247</v>
      </c>
      <c r="H17" s="45">
        <v>98787</v>
      </c>
      <c r="I17" s="45">
        <v>57177</v>
      </c>
      <c r="J17" s="45">
        <v>41610</v>
      </c>
      <c r="K17" s="44">
        <f>H17/H9*100</f>
        <v>52.859497233607655</v>
      </c>
      <c r="L17" s="44">
        <f>I17/I9*100</f>
        <v>55.093899654079259</v>
      </c>
      <c r="M17" s="44">
        <f>J17/J9*100</f>
        <v>50.069189579447681</v>
      </c>
    </row>
    <row r="18" spans="1:13" s="8" customFormat="1" ht="75.599999999999994" customHeight="1" x14ac:dyDescent="0.25">
      <c r="A18" s="31" t="s">
        <v>21</v>
      </c>
      <c r="B18" s="43">
        <v>27135</v>
      </c>
      <c r="C18" s="45">
        <v>15993</v>
      </c>
      <c r="D18" s="45">
        <v>11142</v>
      </c>
      <c r="E18" s="44">
        <f>B18/B9*100</f>
        <v>14.313747210836986</v>
      </c>
      <c r="F18" s="44">
        <f>C18/C9*100</f>
        <v>14.73588191392321</v>
      </c>
      <c r="G18" s="44">
        <f>D18/D9*100</f>
        <v>13.748596389481868</v>
      </c>
      <c r="H18" s="45">
        <v>24513</v>
      </c>
      <c r="I18" s="45">
        <v>14772</v>
      </c>
      <c r="J18" s="45">
        <v>9741</v>
      </c>
      <c r="K18" s="44">
        <f>H18/H9*100</f>
        <v>13.116552336718643</v>
      </c>
      <c r="L18" s="44">
        <f>I18/I9*100</f>
        <v>14.233819292548732</v>
      </c>
      <c r="M18" s="44">
        <f>J18/J9*100</f>
        <v>11.721316406955056</v>
      </c>
    </row>
    <row r="19" spans="1:13" s="8" customFormat="1" ht="75.599999999999994" customHeight="1" x14ac:dyDescent="0.25">
      <c r="A19" s="31" t="s">
        <v>22</v>
      </c>
      <c r="B19" s="43">
        <v>36407</v>
      </c>
      <c r="C19" s="45">
        <v>18939</v>
      </c>
      <c r="D19" s="45">
        <v>17468</v>
      </c>
      <c r="E19" s="44">
        <f>B19/B9*100</f>
        <v>19.204739071492249</v>
      </c>
      <c r="F19" s="44">
        <f>C19/C9*100</f>
        <v>17.450313735246151</v>
      </c>
      <c r="G19" s="44">
        <f>D19/D9*100</f>
        <v>21.554521785269184</v>
      </c>
      <c r="H19" s="45">
        <v>46435</v>
      </c>
      <c r="I19" s="45">
        <v>22163</v>
      </c>
      <c r="J19" s="45">
        <v>24272</v>
      </c>
      <c r="K19" s="44">
        <f>H19/H9*100</f>
        <v>24.846697987008124</v>
      </c>
      <c r="L19" s="44">
        <f>I19/I9*100</f>
        <v>21.355546776384887</v>
      </c>
      <c r="M19" s="44">
        <f>J19/J9*100</f>
        <v>29.206425606160881</v>
      </c>
    </row>
    <row r="20" spans="1:13" s="8" customFormat="1" ht="75.599999999999994" customHeight="1" x14ac:dyDescent="0.25">
      <c r="A20" s="30" t="s">
        <v>42</v>
      </c>
      <c r="B20" s="43"/>
      <c r="C20" s="45"/>
      <c r="D20" s="45"/>
      <c r="E20" s="46"/>
      <c r="F20" s="46"/>
      <c r="G20" s="46"/>
      <c r="H20" s="45"/>
      <c r="I20" s="45"/>
      <c r="J20" s="45"/>
      <c r="K20" s="46"/>
      <c r="L20" s="46"/>
      <c r="M20" s="46"/>
    </row>
    <row r="21" spans="1:13" s="8" customFormat="1" ht="75.599999999999994" customHeight="1" x14ac:dyDescent="0.25">
      <c r="A21" s="31" t="s">
        <v>23</v>
      </c>
      <c r="B21" s="43">
        <v>173772</v>
      </c>
      <c r="C21" s="45">
        <v>98652</v>
      </c>
      <c r="D21" s="45">
        <v>75121</v>
      </c>
      <c r="E21" s="44">
        <f>B21/B9*100</f>
        <v>91.664952287509294</v>
      </c>
      <c r="F21" s="44">
        <f>C21/C9*100</f>
        <v>90.89753158083866</v>
      </c>
      <c r="G21" s="44">
        <f>D21/D9*100</f>
        <v>92.695055589146236</v>
      </c>
      <c r="H21" s="45">
        <v>170233</v>
      </c>
      <c r="I21" s="45">
        <v>94223</v>
      </c>
      <c r="J21" s="45">
        <v>76010</v>
      </c>
      <c r="K21" s="44">
        <f>H21/H9*100</f>
        <v>91.0892201663046</v>
      </c>
      <c r="L21" s="44">
        <f>I21/I9*100</f>
        <v>90.790221716884588</v>
      </c>
      <c r="M21" s="44">
        <f>J21/J9*100</f>
        <v>91.462607544672409</v>
      </c>
    </row>
    <row r="22" spans="1:13" s="8" customFormat="1" ht="75.599999999999994" customHeight="1" x14ac:dyDescent="0.25">
      <c r="A22" s="31" t="s">
        <v>24</v>
      </c>
      <c r="B22" s="43">
        <v>7009</v>
      </c>
      <c r="C22" s="45">
        <v>5039</v>
      </c>
      <c r="D22" s="45">
        <v>1970</v>
      </c>
      <c r="E22" s="44">
        <f>B22/B9*100</f>
        <v>3.6972564658469298</v>
      </c>
      <c r="F22" s="44">
        <f>C22/C9*100</f>
        <v>4.6429130847407647</v>
      </c>
      <c r="G22" s="44">
        <f>D22/D9*100</f>
        <v>2.4308683259091075</v>
      </c>
      <c r="H22" s="45">
        <v>5267</v>
      </c>
      <c r="I22" s="45">
        <v>3579</v>
      </c>
      <c r="J22" s="45">
        <v>1688</v>
      </c>
      <c r="K22" s="44">
        <f>H22/H9*100</f>
        <v>2.8182956454737109</v>
      </c>
      <c r="L22" s="44">
        <f>I22/I9*100</f>
        <v>3.4486081267283994</v>
      </c>
      <c r="M22" s="44">
        <f>J22/J9*100</f>
        <v>2.0311653931773055</v>
      </c>
    </row>
    <row r="23" spans="1:13" s="8" customFormat="1" ht="75.599999999999994" customHeight="1" x14ac:dyDescent="0.25">
      <c r="A23" s="31" t="s">
        <v>25</v>
      </c>
      <c r="B23" s="43">
        <v>7795</v>
      </c>
      <c r="C23" s="45">
        <v>4470</v>
      </c>
      <c r="D23" s="45">
        <v>3324</v>
      </c>
      <c r="E23" s="44">
        <f>B23/B9*100</f>
        <v>4.1118724712907433</v>
      </c>
      <c r="F23" s="44">
        <f>C23/C9*100</f>
        <v>4.1186389142272715</v>
      </c>
      <c r="G23" s="44">
        <f>D23/D9*100</f>
        <v>4.1016275712293782</v>
      </c>
      <c r="H23" s="45">
        <v>10727</v>
      </c>
      <c r="I23" s="45">
        <v>5609</v>
      </c>
      <c r="J23" s="45">
        <v>5118</v>
      </c>
      <c r="K23" s="44">
        <f>H23/H9*100</f>
        <v>5.73986280406237</v>
      </c>
      <c r="L23" s="44">
        <f>I23/I9*100</f>
        <v>5.4046501768146387</v>
      </c>
      <c r="M23" s="44">
        <f>J23/J9*100</f>
        <v>6.1584742193610493</v>
      </c>
    </row>
    <row r="24" spans="1:13" s="8" customFormat="1" ht="75.599999999999994" customHeight="1" x14ac:dyDescent="0.25">
      <c r="A24" s="31" t="s">
        <v>26</v>
      </c>
      <c r="B24" s="43">
        <v>997</v>
      </c>
      <c r="C24" s="45">
        <v>370</v>
      </c>
      <c r="D24" s="45">
        <v>627</v>
      </c>
      <c r="E24" s="44">
        <f>B24/B9*100</f>
        <v>0.52591877535303022</v>
      </c>
      <c r="F24" s="44">
        <f>C24/C9*100</f>
        <v>0.34091642019330887</v>
      </c>
      <c r="G24" s="44">
        <f>D24/D9*100</f>
        <v>0.77368245702792415</v>
      </c>
      <c r="H24" s="45">
        <v>659</v>
      </c>
      <c r="I24" s="45">
        <v>370</v>
      </c>
      <c r="J24" s="45">
        <v>289</v>
      </c>
      <c r="K24" s="44">
        <f>H24/H9*100</f>
        <v>0.35262138415932703</v>
      </c>
      <c r="L24" s="44">
        <f>I24/I9*100</f>
        <v>0.35651997957236875</v>
      </c>
      <c r="M24" s="44">
        <f>J24/J9*100</f>
        <v>0.34775284278924251</v>
      </c>
    </row>
    <row r="25" spans="1:13" s="8" customFormat="1" ht="75.599999999999994" customHeight="1" x14ac:dyDescent="0.25">
      <c r="A25" s="30" t="s">
        <v>27</v>
      </c>
      <c r="B25" s="43"/>
      <c r="C25" s="45"/>
      <c r="D25" s="45"/>
      <c r="E25" s="46"/>
      <c r="F25" s="46"/>
      <c r="G25" s="46"/>
      <c r="H25" s="45"/>
      <c r="I25" s="45"/>
      <c r="J25" s="45"/>
      <c r="K25" s="46"/>
      <c r="L25" s="46"/>
      <c r="M25" s="46"/>
    </row>
    <row r="26" spans="1:13" s="8" customFormat="1" ht="75.599999999999994" customHeight="1" x14ac:dyDescent="0.25">
      <c r="A26" s="31" t="s">
        <v>28</v>
      </c>
      <c r="B26" s="43">
        <v>88694</v>
      </c>
      <c r="C26" s="45">
        <v>49422</v>
      </c>
      <c r="D26" s="45">
        <v>39272</v>
      </c>
      <c r="E26" s="44">
        <f>B26/B9*100</f>
        <v>46.78619845653126</v>
      </c>
      <c r="F26" s="44">
        <f>C26/C9*100</f>
        <v>45.537219780523536</v>
      </c>
      <c r="G26" s="44">
        <f>D26/D9*100</f>
        <v>48.459421774163694</v>
      </c>
      <c r="H26" s="45">
        <v>75422</v>
      </c>
      <c r="I26" s="45">
        <v>41134</v>
      </c>
      <c r="J26" s="45">
        <v>34288</v>
      </c>
      <c r="K26" s="44">
        <f>H26/H9*100</f>
        <v>40.357223119976879</v>
      </c>
      <c r="L26" s="44">
        <f>I26/I9*100</f>
        <v>39.63538605332382</v>
      </c>
      <c r="M26" s="44">
        <f>J26/J9*100</f>
        <v>41.258648697430964</v>
      </c>
    </row>
    <row r="27" spans="1:13" s="8" customFormat="1" ht="75.599999999999994" customHeight="1" x14ac:dyDescent="0.25">
      <c r="A27" s="31" t="s">
        <v>29</v>
      </c>
      <c r="B27" s="43">
        <v>100879</v>
      </c>
      <c r="C27" s="45">
        <v>59110</v>
      </c>
      <c r="D27" s="45">
        <v>41769</v>
      </c>
      <c r="E27" s="44">
        <f>B27/B9*100</f>
        <v>53.21380154346874</v>
      </c>
      <c r="F27" s="44">
        <f>C27/C9*100</f>
        <v>54.463701615206716</v>
      </c>
      <c r="G27" s="44">
        <f>D27/D9*100</f>
        <v>51.540578225836306</v>
      </c>
      <c r="H27" s="45">
        <v>111464</v>
      </c>
      <c r="I27" s="45">
        <v>62647</v>
      </c>
      <c r="J27" s="45">
        <v>48817</v>
      </c>
      <c r="K27" s="44">
        <f>H27/H9*100</f>
        <v>59.642776880023121</v>
      </c>
      <c r="L27" s="44">
        <f>I27/I9*100</f>
        <v>60.364613946676172</v>
      </c>
      <c r="M27" s="44">
        <f>J27/J9*100</f>
        <v>58.741351302569036</v>
      </c>
    </row>
    <row r="28" spans="1:13" s="8" customFormat="1" ht="75.599999999999994" customHeight="1" x14ac:dyDescent="0.25">
      <c r="A28" s="27" t="s">
        <v>6</v>
      </c>
      <c r="B28" s="37">
        <v>14078</v>
      </c>
      <c r="C28" s="38">
        <v>7201</v>
      </c>
      <c r="D28" s="38">
        <v>6877</v>
      </c>
      <c r="E28" s="39">
        <v>100</v>
      </c>
      <c r="F28" s="39">
        <v>100</v>
      </c>
      <c r="G28" s="39">
        <v>100</v>
      </c>
      <c r="H28" s="38">
        <v>19199</v>
      </c>
      <c r="I28" s="38">
        <v>10008</v>
      </c>
      <c r="J28" s="38">
        <v>9191</v>
      </c>
      <c r="K28" s="39">
        <v>100</v>
      </c>
      <c r="L28" s="39">
        <v>100</v>
      </c>
      <c r="M28" s="39">
        <v>100</v>
      </c>
    </row>
    <row r="29" spans="1:13" s="8" customFormat="1" ht="75.599999999999994" customHeight="1" x14ac:dyDescent="0.25">
      <c r="A29" s="30" t="s">
        <v>43</v>
      </c>
      <c r="B29" s="43"/>
      <c r="C29" s="45"/>
      <c r="D29" s="45"/>
      <c r="E29" s="44">
        <f>B28/B7*100</f>
        <v>6.9128067134460434</v>
      </c>
      <c r="F29" s="44">
        <f>C28/C7*100</f>
        <v>6.2221338955517922</v>
      </c>
      <c r="G29" s="44">
        <f>D28/D7*100</f>
        <v>7.821972497412391</v>
      </c>
      <c r="H29" s="45"/>
      <c r="I29" s="45"/>
      <c r="J29" s="45"/>
      <c r="K29" s="44">
        <f>H28/H7*100</f>
        <v>9.3160589077322467</v>
      </c>
      <c r="L29" s="44">
        <f>I28/I7*100</f>
        <v>8.7952262520981819</v>
      </c>
      <c r="M29" s="44">
        <f>J28/J7*100</f>
        <v>9.9581780358845453</v>
      </c>
    </row>
    <row r="30" spans="1:13" s="8" customFormat="1" ht="75.599999999999994" customHeight="1" x14ac:dyDescent="0.25">
      <c r="A30" s="30" t="s">
        <v>44</v>
      </c>
      <c r="B30" s="43"/>
      <c r="C30" s="45"/>
      <c r="D30" s="45"/>
      <c r="E30" s="44">
        <f>(B32/(B32+B12))*100</f>
        <v>25.280545164993889</v>
      </c>
      <c r="F30" s="44">
        <f>(C32/(C32+C12))*100</f>
        <v>23.51010101010101</v>
      </c>
      <c r="G30" s="44">
        <f>(D32/(D32+D12))*100</f>
        <v>27.799677477154631</v>
      </c>
      <c r="H30" s="45"/>
      <c r="I30" s="47"/>
      <c r="J30" s="47"/>
      <c r="K30" s="44">
        <f>(H32/(H32+H12))*100</f>
        <v>28.891007524941266</v>
      </c>
      <c r="L30" s="44">
        <f>(I32/(I32+I12))*100</f>
        <v>28.432975952510752</v>
      </c>
      <c r="M30" s="44">
        <f>(J32/(J32+J12))*100</f>
        <v>29.476712541793017</v>
      </c>
    </row>
    <row r="31" spans="1:13" s="8" customFormat="1" ht="75.599999999999994" customHeight="1" x14ac:dyDescent="0.25">
      <c r="A31" s="30" t="s">
        <v>40</v>
      </c>
      <c r="B31" s="43"/>
      <c r="C31" s="45"/>
      <c r="D31" s="45"/>
      <c r="E31" s="46"/>
      <c r="F31" s="46"/>
      <c r="G31" s="46"/>
      <c r="H31" s="45"/>
      <c r="I31" s="45"/>
      <c r="J31" s="45"/>
      <c r="K31" s="46"/>
      <c r="L31" s="46"/>
      <c r="M31" s="46"/>
    </row>
    <row r="32" spans="1:13" s="8" customFormat="1" ht="75.599999999999994" customHeight="1" x14ac:dyDescent="0.25">
      <c r="A32" s="31" t="s">
        <v>16</v>
      </c>
      <c r="B32" s="43">
        <v>6826</v>
      </c>
      <c r="C32" s="45">
        <v>3724</v>
      </c>
      <c r="D32" s="45">
        <v>3103</v>
      </c>
      <c r="E32" s="44">
        <f>B32/B28*100</f>
        <v>48.487000994459436</v>
      </c>
      <c r="F32" s="44">
        <f t="shared" ref="F32:G32" si="4">C32/C28*100</f>
        <v>51.715039577836407</v>
      </c>
      <c r="G32" s="44">
        <f t="shared" si="4"/>
        <v>45.12141922349862</v>
      </c>
      <c r="H32" s="45">
        <v>8485</v>
      </c>
      <c r="I32" s="45">
        <v>4694</v>
      </c>
      <c r="J32" s="45">
        <v>3791</v>
      </c>
      <c r="K32" s="44">
        <f>H32/H28*100</f>
        <v>44.195010156778999</v>
      </c>
      <c r="L32" s="44">
        <f t="shared" ref="L32" si="5">I32/I28*100</f>
        <v>46.902478017585928</v>
      </c>
      <c r="M32" s="44">
        <f t="shared" ref="M32" si="6">J32/J28*100</f>
        <v>41.246871939941251</v>
      </c>
    </row>
    <row r="33" spans="1:13" s="8" customFormat="1" ht="75.599999999999994" customHeight="1" x14ac:dyDescent="0.25">
      <c r="A33" s="31" t="s">
        <v>17</v>
      </c>
      <c r="B33" s="43">
        <v>7227</v>
      </c>
      <c r="C33" s="45">
        <v>3463</v>
      </c>
      <c r="D33" s="45">
        <v>3764</v>
      </c>
      <c r="E33" s="44">
        <f>B33/B28*100</f>
        <v>51.335416962636735</v>
      </c>
      <c r="F33" s="44">
        <f t="shared" ref="F33:G33" si="7">C33/C28*100</f>
        <v>48.090542980141649</v>
      </c>
      <c r="G33" s="44">
        <f t="shared" si="7"/>
        <v>54.733168532790465</v>
      </c>
      <c r="H33" s="45">
        <v>10714</v>
      </c>
      <c r="I33" s="45">
        <v>5314</v>
      </c>
      <c r="J33" s="45">
        <v>5400</v>
      </c>
      <c r="K33" s="44">
        <f>H33/H28*100</f>
        <v>55.804989843220994</v>
      </c>
      <c r="L33" s="44">
        <f t="shared" ref="L33" si="8">I33/I28*100</f>
        <v>53.097521982414065</v>
      </c>
      <c r="M33" s="44">
        <f t="shared" ref="M33" si="9">J33/J28*100</f>
        <v>58.753128060058756</v>
      </c>
    </row>
    <row r="34" spans="1:13" s="8" customFormat="1" ht="75.599999999999994" customHeight="1" x14ac:dyDescent="0.25">
      <c r="A34" s="31" t="s">
        <v>18</v>
      </c>
      <c r="B34" s="43">
        <v>25</v>
      </c>
      <c r="C34" s="45">
        <v>14</v>
      </c>
      <c r="D34" s="45">
        <v>11</v>
      </c>
      <c r="E34" s="44">
        <f>B34/B28*100</f>
        <v>0.17758204290382157</v>
      </c>
      <c r="F34" s="44">
        <f t="shared" ref="F34:G34" si="10">C34/C28*100</f>
        <v>0.19441744202194142</v>
      </c>
      <c r="G34" s="44">
        <f t="shared" si="10"/>
        <v>0.1599534680820125</v>
      </c>
      <c r="H34" s="48" t="s">
        <v>7</v>
      </c>
      <c r="I34" s="48" t="s">
        <v>7</v>
      </c>
      <c r="J34" s="48" t="s">
        <v>7</v>
      </c>
      <c r="K34" s="48" t="s">
        <v>7</v>
      </c>
      <c r="L34" s="48" t="s">
        <v>7</v>
      </c>
      <c r="M34" s="48" t="s">
        <v>7</v>
      </c>
    </row>
    <row r="35" spans="1:13" s="8" customFormat="1" ht="75.599999999999994" customHeight="1" x14ac:dyDescent="0.25">
      <c r="A35" s="30" t="s">
        <v>41</v>
      </c>
      <c r="B35" s="43"/>
      <c r="C35" s="45"/>
      <c r="D35" s="45"/>
      <c r="E35" s="46"/>
      <c r="F35" s="46"/>
      <c r="G35" s="46"/>
      <c r="H35" s="45"/>
      <c r="I35" s="45"/>
      <c r="J35" s="45"/>
      <c r="K35" s="46"/>
      <c r="L35" s="46"/>
      <c r="M35" s="46"/>
    </row>
    <row r="36" spans="1:13" s="8" customFormat="1" ht="75.599999999999994" customHeight="1" x14ac:dyDescent="0.25">
      <c r="A36" s="31" t="s">
        <v>19</v>
      </c>
      <c r="B36" s="43">
        <v>917</v>
      </c>
      <c r="C36" s="45">
        <v>418</v>
      </c>
      <c r="D36" s="45">
        <v>499</v>
      </c>
      <c r="E36" s="44">
        <f>B36/B28*100</f>
        <v>6.5137093337121756</v>
      </c>
      <c r="F36" s="44">
        <f t="shared" ref="F36:G36" si="11">C36/C28*100</f>
        <v>5.8047493403693933</v>
      </c>
      <c r="G36" s="44">
        <f t="shared" si="11"/>
        <v>7.2560709611749301</v>
      </c>
      <c r="H36" s="45">
        <v>1009</v>
      </c>
      <c r="I36" s="45">
        <v>672</v>
      </c>
      <c r="J36" s="45">
        <v>337</v>
      </c>
      <c r="K36" s="44">
        <f>H36/H28*100</f>
        <v>5.2554820563571019</v>
      </c>
      <c r="L36" s="44">
        <f t="shared" ref="L36" si="12">I36/I28*100</f>
        <v>6.7146282973621103</v>
      </c>
      <c r="M36" s="44">
        <f t="shared" ref="M36" si="13">J36/J28*100</f>
        <v>3.6666303993036662</v>
      </c>
    </row>
    <row r="37" spans="1:13" s="8" customFormat="1" ht="75.599999999999994" customHeight="1" x14ac:dyDescent="0.25">
      <c r="A37" s="31" t="s">
        <v>20</v>
      </c>
      <c r="B37" s="43">
        <v>9332</v>
      </c>
      <c r="C37" s="45">
        <v>4788</v>
      </c>
      <c r="D37" s="45">
        <v>4544</v>
      </c>
      <c r="E37" s="44">
        <f>B37/B28*100</f>
        <v>66.287824975138506</v>
      </c>
      <c r="F37" s="44">
        <f t="shared" ref="F37:G37" si="14">C37/C28*100</f>
        <v>66.490765171503966</v>
      </c>
      <c r="G37" s="44">
        <f t="shared" si="14"/>
        <v>66.075323542242259</v>
      </c>
      <c r="H37" s="45">
        <v>11129</v>
      </c>
      <c r="I37" s="45">
        <v>5798</v>
      </c>
      <c r="J37" s="45">
        <v>5331</v>
      </c>
      <c r="K37" s="44">
        <f>H37/H28*100</f>
        <v>57.966560758372829</v>
      </c>
      <c r="L37" s="44">
        <f t="shared" ref="L37" si="15">I37/I28*100</f>
        <v>57.933653077537969</v>
      </c>
      <c r="M37" s="44">
        <f t="shared" ref="M37" si="16">J37/J28*100</f>
        <v>58.002393645958009</v>
      </c>
    </row>
    <row r="38" spans="1:13" s="8" customFormat="1" ht="75.599999999999994" customHeight="1" x14ac:dyDescent="0.25">
      <c r="A38" s="31" t="s">
        <v>21</v>
      </c>
      <c r="B38" s="43">
        <v>1868</v>
      </c>
      <c r="C38" s="45">
        <v>1083</v>
      </c>
      <c r="D38" s="45">
        <v>786</v>
      </c>
      <c r="E38" s="44">
        <f>B38/B28*100</f>
        <v>13.268930245773547</v>
      </c>
      <c r="F38" s="44">
        <f t="shared" ref="F38:G38" si="17">C38/C28*100</f>
        <v>15.03957783641161</v>
      </c>
      <c r="G38" s="44">
        <f t="shared" si="17"/>
        <v>11.429402355678347</v>
      </c>
      <c r="H38" s="45">
        <v>3150</v>
      </c>
      <c r="I38" s="45">
        <v>1831</v>
      </c>
      <c r="J38" s="45">
        <v>1319</v>
      </c>
      <c r="K38" s="44">
        <f>H38/H28*100</f>
        <v>16.407104536694618</v>
      </c>
      <c r="L38" s="44">
        <f t="shared" ref="L38" si="18">I38/I28*100</f>
        <v>18.295363709032774</v>
      </c>
      <c r="M38" s="44">
        <f t="shared" ref="M38" si="19">J38/J28*100</f>
        <v>14.350995539114351</v>
      </c>
    </row>
    <row r="39" spans="1:13" s="8" customFormat="1" ht="75.599999999999994" customHeight="1" x14ac:dyDescent="0.25">
      <c r="A39" s="31" t="s">
        <v>22</v>
      </c>
      <c r="B39" s="43">
        <v>1961</v>
      </c>
      <c r="C39" s="45">
        <v>912</v>
      </c>
      <c r="D39" s="45">
        <v>1049</v>
      </c>
      <c r="E39" s="44">
        <f>B39/B28*100</f>
        <v>13.929535445375762</v>
      </c>
      <c r="F39" s="44">
        <f t="shared" ref="F39:G39" si="20">C39/C28*100</f>
        <v>12.664907651715041</v>
      </c>
      <c r="G39" s="44">
        <f t="shared" si="20"/>
        <v>15.253744365275557</v>
      </c>
      <c r="H39" s="45">
        <v>3911</v>
      </c>
      <c r="I39" s="45">
        <v>1707</v>
      </c>
      <c r="J39" s="45">
        <v>2205</v>
      </c>
      <c r="K39" s="44">
        <f>H39/H28*100</f>
        <v>20.370852648575447</v>
      </c>
      <c r="L39" s="44">
        <f t="shared" ref="L39" si="21">I39/I28*100</f>
        <v>17.056354916067146</v>
      </c>
      <c r="M39" s="44">
        <f t="shared" ref="M39" si="22">J39/J28*100</f>
        <v>23.990860624523989</v>
      </c>
    </row>
    <row r="40" spans="1:13" s="8" customFormat="1" ht="75.599999999999994" customHeight="1" x14ac:dyDescent="0.25">
      <c r="A40" s="27" t="s">
        <v>45</v>
      </c>
      <c r="B40" s="37">
        <v>106863</v>
      </c>
      <c r="C40" s="38">
        <v>44037</v>
      </c>
      <c r="D40" s="38">
        <v>62826</v>
      </c>
      <c r="E40" s="39">
        <f>SUM(E41:E42)</f>
        <v>99.999999999999986</v>
      </c>
      <c r="F40" s="39">
        <f>SUM(F41:F42)</f>
        <v>100</v>
      </c>
      <c r="G40" s="39">
        <f t="shared" ref="G40" si="23">SUM(G41:G42)</f>
        <v>100</v>
      </c>
      <c r="H40" s="38">
        <v>122455</v>
      </c>
      <c r="I40" s="38">
        <v>51380</v>
      </c>
      <c r="J40" s="38">
        <v>71075</v>
      </c>
      <c r="K40" s="39">
        <f>SUM(K41:K42)</f>
        <v>100</v>
      </c>
      <c r="L40" s="39">
        <f>SUM(L41:L42)</f>
        <v>100</v>
      </c>
      <c r="M40" s="39">
        <f t="shared" ref="M40" si="24">SUM(M41:M42)</f>
        <v>100</v>
      </c>
    </row>
    <row r="41" spans="1:13" s="8" customFormat="1" ht="75.599999999999994" customHeight="1" x14ac:dyDescent="0.25">
      <c r="A41" s="32" t="s">
        <v>32</v>
      </c>
      <c r="B41" s="43">
        <v>12364</v>
      </c>
      <c r="C41" s="45">
        <v>5343</v>
      </c>
      <c r="D41" s="45">
        <v>7021</v>
      </c>
      <c r="E41" s="44">
        <f>B41/B40*100</f>
        <v>11.569954053320606</v>
      </c>
      <c r="F41" s="44">
        <f t="shared" ref="F41:G41" si="25">C41/C40*100</f>
        <v>12.132979085768786</v>
      </c>
      <c r="G41" s="44">
        <f t="shared" si="25"/>
        <v>11.175309585203578</v>
      </c>
      <c r="H41" s="45">
        <v>11003</v>
      </c>
      <c r="I41" s="45">
        <v>5303</v>
      </c>
      <c r="J41" s="45">
        <v>5701</v>
      </c>
      <c r="K41" s="44">
        <f>H41/H40*100</f>
        <v>8.9853415540402608</v>
      </c>
      <c r="L41" s="44">
        <f>I41/I40*100</f>
        <v>10.321136629038536</v>
      </c>
      <c r="M41" s="44">
        <f t="shared" ref="M41" si="26">J41/J40*100</f>
        <v>8.021104467112206</v>
      </c>
    </row>
    <row r="42" spans="1:13" s="8" customFormat="1" ht="75.599999999999994" customHeight="1" x14ac:dyDescent="0.25">
      <c r="A42" s="32" t="s">
        <v>34</v>
      </c>
      <c r="B42" s="43">
        <v>94499</v>
      </c>
      <c r="C42" s="45">
        <v>38694</v>
      </c>
      <c r="D42" s="45">
        <v>55805</v>
      </c>
      <c r="E42" s="44">
        <f>B42/B40*100</f>
        <v>88.430045946679385</v>
      </c>
      <c r="F42" s="44">
        <f t="shared" ref="F42:G42" si="27">C42/C40*100</f>
        <v>87.867020914231219</v>
      </c>
      <c r="G42" s="44">
        <f t="shared" si="27"/>
        <v>88.824690414796422</v>
      </c>
      <c r="H42" s="45">
        <v>111452</v>
      </c>
      <c r="I42" s="45">
        <v>46077</v>
      </c>
      <c r="J42" s="45">
        <v>65374</v>
      </c>
      <c r="K42" s="44">
        <f>H42/H40*100</f>
        <v>91.014658445959739</v>
      </c>
      <c r="L42" s="44">
        <f>I42/I40*100</f>
        <v>89.678863370961466</v>
      </c>
      <c r="M42" s="44">
        <f t="shared" ref="M42" si="28">J42/J40*100</f>
        <v>91.97889553288779</v>
      </c>
    </row>
    <row r="43" spans="1:13" s="8" customFormat="1" ht="75.599999999999994" customHeight="1" x14ac:dyDescent="0.25">
      <c r="A43" s="27" t="s">
        <v>80</v>
      </c>
      <c r="B43" s="37">
        <v>38782</v>
      </c>
      <c r="C43" s="38">
        <v>19456</v>
      </c>
      <c r="D43" s="38">
        <v>19326</v>
      </c>
      <c r="E43" s="39">
        <f>SUM(E44:E46)</f>
        <v>100</v>
      </c>
      <c r="F43" s="39">
        <f t="shared" ref="F43:G43" si="29">SUM(F44:F46)</f>
        <v>100</v>
      </c>
      <c r="G43" s="39">
        <f t="shared" si="29"/>
        <v>99.994825623512369</v>
      </c>
      <c r="H43" s="38">
        <v>50122</v>
      </c>
      <c r="I43" s="38">
        <v>25373</v>
      </c>
      <c r="J43" s="38">
        <v>24750</v>
      </c>
      <c r="K43" s="39">
        <f>SUM(K44:K46)</f>
        <v>99.999999999999986</v>
      </c>
      <c r="L43" s="39">
        <f t="shared" ref="L43" si="30">SUM(L44:L46)</f>
        <v>100</v>
      </c>
      <c r="M43" s="39">
        <f t="shared" ref="M43" si="31">SUM(M44:M46)</f>
        <v>100</v>
      </c>
    </row>
    <row r="44" spans="1:13" s="8" customFormat="1" ht="75.599999999999994" customHeight="1" x14ac:dyDescent="0.25">
      <c r="A44" s="32" t="s">
        <v>30</v>
      </c>
      <c r="B44" s="43">
        <v>14078</v>
      </c>
      <c r="C44" s="45">
        <v>7201</v>
      </c>
      <c r="D44" s="45">
        <v>6877</v>
      </c>
      <c r="E44" s="44">
        <f>B44/B43*100</f>
        <v>36.300345521118047</v>
      </c>
      <c r="F44" s="44">
        <f t="shared" ref="F44:G44" si="32">C44/C43*100</f>
        <v>37.01171875</v>
      </c>
      <c r="G44" s="44">
        <f t="shared" si="32"/>
        <v>35.584187105453793</v>
      </c>
      <c r="H44" s="45">
        <v>19199</v>
      </c>
      <c r="I44" s="45">
        <v>10008</v>
      </c>
      <c r="J44" s="45">
        <v>9191</v>
      </c>
      <c r="K44" s="44">
        <f>H44/H43*100</f>
        <v>38.304536929891064</v>
      </c>
      <c r="L44" s="44">
        <f t="shared" ref="L44" si="33">I44/I43*100</f>
        <v>39.443502936192019</v>
      </c>
      <c r="M44" s="44">
        <f t="shared" ref="M44" si="34">J44/J43*100</f>
        <v>37.135353535353538</v>
      </c>
    </row>
    <row r="45" spans="1:13" s="8" customFormat="1" ht="75.599999999999994" customHeight="1" x14ac:dyDescent="0.25">
      <c r="A45" s="32" t="s">
        <v>31</v>
      </c>
      <c r="B45" s="43">
        <v>12340</v>
      </c>
      <c r="C45" s="45">
        <v>6912</v>
      </c>
      <c r="D45" s="45">
        <v>5427</v>
      </c>
      <c r="E45" s="44">
        <f>B45/B43*100</f>
        <v>31.818885049765356</v>
      </c>
      <c r="F45" s="44">
        <f t="shared" ref="F45:G45" si="35">C45/C43*100</f>
        <v>35.526315789473685</v>
      </c>
      <c r="G45" s="44">
        <f t="shared" si="35"/>
        <v>28.081341198385594</v>
      </c>
      <c r="H45" s="45">
        <v>19920</v>
      </c>
      <c r="I45" s="45">
        <v>10062</v>
      </c>
      <c r="J45" s="45">
        <v>9858</v>
      </c>
      <c r="K45" s="44">
        <f>H45/H43*100</f>
        <v>39.743027014085627</v>
      </c>
      <c r="L45" s="44">
        <f t="shared" ref="L45" si="36">I45/I43*100</f>
        <v>39.656327592322548</v>
      </c>
      <c r="M45" s="44">
        <f t="shared" ref="M45" si="37">J45/J43*100</f>
        <v>39.830303030303035</v>
      </c>
    </row>
    <row r="46" spans="1:13" s="8" customFormat="1" ht="75.599999999999994" customHeight="1" x14ac:dyDescent="0.25">
      <c r="A46" s="32" t="s">
        <v>32</v>
      </c>
      <c r="B46" s="43">
        <v>12364</v>
      </c>
      <c r="C46" s="45">
        <v>5343</v>
      </c>
      <c r="D46" s="45">
        <v>7021</v>
      </c>
      <c r="E46" s="44">
        <f>B46/B43*100</f>
        <v>31.880769429116601</v>
      </c>
      <c r="F46" s="44">
        <f t="shared" ref="F46:G46" si="38">C46/C43*100</f>
        <v>27.461965460526315</v>
      </c>
      <c r="G46" s="44">
        <f t="shared" si="38"/>
        <v>36.329297319672982</v>
      </c>
      <c r="H46" s="45">
        <v>11003</v>
      </c>
      <c r="I46" s="45">
        <v>5303</v>
      </c>
      <c r="J46" s="45">
        <v>5701</v>
      </c>
      <c r="K46" s="44">
        <f>H46/H43*100</f>
        <v>21.952436056023302</v>
      </c>
      <c r="L46" s="44">
        <f t="shared" ref="L46" si="39">I46/I43*100</f>
        <v>20.900169471485437</v>
      </c>
      <c r="M46" s="44">
        <f>J46/J43*100</f>
        <v>23.034343434343434</v>
      </c>
    </row>
    <row r="47" spans="1:13" s="8" customFormat="1" ht="75.599999999999994" customHeight="1" x14ac:dyDescent="0.25">
      <c r="A47" s="32" t="s">
        <v>33</v>
      </c>
      <c r="B47" s="43"/>
      <c r="C47" s="45"/>
      <c r="D47" s="45"/>
      <c r="E47" s="44">
        <f>B28/B7*100</f>
        <v>6.9128067134460434</v>
      </c>
      <c r="F47" s="44">
        <f>C28/C7*100</f>
        <v>6.2221338955517922</v>
      </c>
      <c r="G47" s="44">
        <f>D28/D7*100</f>
        <v>7.821972497412391</v>
      </c>
      <c r="H47" s="45"/>
      <c r="I47" s="45"/>
      <c r="J47" s="45"/>
      <c r="K47" s="44">
        <f>H28/H7*100</f>
        <v>9.3160589077322467</v>
      </c>
      <c r="L47" s="44">
        <f>I28/I7*100</f>
        <v>8.7952262520981819</v>
      </c>
      <c r="M47" s="44">
        <f>J28/J7*100</f>
        <v>9.9581780358845453</v>
      </c>
    </row>
    <row r="48" spans="1:13" s="8" customFormat="1" ht="101.45" customHeight="1" x14ac:dyDescent="0.25">
      <c r="A48" s="25" t="s">
        <v>77</v>
      </c>
      <c r="B48" s="43"/>
      <c r="C48" s="45"/>
      <c r="D48" s="45"/>
      <c r="E48" s="44">
        <f>(B45/B7*100)+E29</f>
        <v>12.972192623655175</v>
      </c>
      <c r="F48" s="44">
        <f>(C45/C7*100)+F29</f>
        <v>12.194552932637473</v>
      </c>
      <c r="G48" s="44">
        <f>(D45/D7*100)+G29</f>
        <v>13.994699666738702</v>
      </c>
      <c r="H48" s="45"/>
      <c r="I48" s="45"/>
      <c r="J48" s="45"/>
      <c r="K48" s="44">
        <f>(H45/H7*100)+K29</f>
        <v>18.981973457553924</v>
      </c>
      <c r="L48" s="44">
        <f>(I45/I7*100)+L29</f>
        <v>17.637908760952289</v>
      </c>
      <c r="M48" s="44">
        <f>(J45/J7*100)+M29</f>
        <v>20.639030943919565</v>
      </c>
    </row>
    <row r="49" spans="1:13" s="8" customFormat="1" ht="101.25" customHeight="1" x14ac:dyDescent="0.25">
      <c r="A49" s="25" t="s">
        <v>78</v>
      </c>
      <c r="B49" s="43"/>
      <c r="C49" s="45"/>
      <c r="D49" s="45"/>
      <c r="E49" s="44">
        <f>(B44+B46)/(B7+B46)*100</f>
        <v>12.240816609957642</v>
      </c>
      <c r="F49" s="44">
        <f>(C44+C46)/(C7+C46)*100</f>
        <v>10.36052033863308</v>
      </c>
      <c r="G49" s="44">
        <f>(D44+D46)/(D7+D46)*100</f>
        <v>14.638719191068041</v>
      </c>
      <c r="H49" s="45"/>
      <c r="I49" s="45"/>
      <c r="J49" s="45"/>
      <c r="K49" s="44">
        <f>(H44+H46)/(H7+H46)*100</f>
        <v>13.912330483490564</v>
      </c>
      <c r="L49" s="44">
        <f>(I44+I46)/(I7+I46)*100</f>
        <v>12.856447116514962</v>
      </c>
      <c r="M49" s="44">
        <f>(J44+J46)/(J7+J46)*100</f>
        <v>15.196383562762126</v>
      </c>
    </row>
    <row r="50" spans="1:13" s="8" customFormat="1" ht="101.45" customHeight="1" thickBot="1" x14ac:dyDescent="0.3">
      <c r="A50" s="25" t="s">
        <v>79</v>
      </c>
      <c r="B50" s="43"/>
      <c r="C50" s="45"/>
      <c r="D50" s="45"/>
      <c r="E50" s="44">
        <f>(B44+B45+B46)/(B7+B46)*100</f>
        <v>17.953382866930536</v>
      </c>
      <c r="F50" s="44">
        <f>(C44+C45+C46)/(C7+C46)*100</f>
        <v>16.069378484410489</v>
      </c>
      <c r="G50" s="44">
        <f>(D44+D45+D46)/(D7+D46)*100</f>
        <v>20.354961028017694</v>
      </c>
      <c r="H50" s="45"/>
      <c r="I50" s="45"/>
      <c r="J50" s="45"/>
      <c r="K50" s="44">
        <f>(H44+H45+H46)/(H7+H46)*100</f>
        <v>23.088332841981131</v>
      </c>
      <c r="L50" s="44">
        <f>(I44+I45+I46)/(I7+I46)*100</f>
        <v>21.305377355321937</v>
      </c>
      <c r="M50" s="44">
        <f>(J44+J45+J46)/(J7+J46)*100</f>
        <v>25.255875179852445</v>
      </c>
    </row>
    <row r="51" spans="1:13" ht="23.25" hidden="1" customHeight="1" thickBot="1" x14ac:dyDescent="0.6">
      <c r="A51" s="9"/>
      <c r="B51" s="10"/>
      <c r="C51" s="10"/>
      <c r="D51" s="10"/>
      <c r="E51" s="10"/>
      <c r="F51" s="10"/>
      <c r="G51" s="10"/>
      <c r="H51" s="11"/>
      <c r="I51" s="10"/>
      <c r="J51" s="11"/>
      <c r="K51" s="10"/>
      <c r="L51" s="11"/>
      <c r="M51" s="12"/>
    </row>
    <row r="52" spans="1:13" ht="23.25" hidden="1" customHeight="1" thickBot="1" x14ac:dyDescent="0.6">
      <c r="A52" s="13" t="s">
        <v>9</v>
      </c>
      <c r="B52" s="10"/>
      <c r="C52" s="10"/>
      <c r="D52" s="10"/>
      <c r="E52" s="10"/>
      <c r="F52" s="10"/>
      <c r="G52" s="10"/>
      <c r="H52" s="11"/>
      <c r="I52" s="10"/>
      <c r="J52" s="11"/>
      <c r="K52" s="10"/>
      <c r="L52" s="11"/>
      <c r="M52" s="12"/>
    </row>
    <row r="53" spans="1:13" ht="23.25" hidden="1" customHeight="1" thickBot="1" x14ac:dyDescent="0.6">
      <c r="A53" s="14" t="s">
        <v>10</v>
      </c>
      <c r="B53" s="15"/>
      <c r="C53" s="15"/>
      <c r="D53" s="15"/>
      <c r="E53" s="15"/>
      <c r="F53" s="15"/>
      <c r="G53" s="15"/>
      <c r="H53" s="11">
        <v>249822</v>
      </c>
      <c r="I53" s="15" t="e">
        <f>H53/#REF!*100</f>
        <v>#REF!</v>
      </c>
      <c r="J53" s="11">
        <v>309749</v>
      </c>
      <c r="K53" s="15" t="e">
        <f>J53/#REF!*100</f>
        <v>#REF!</v>
      </c>
      <c r="L53" s="11">
        <v>341920</v>
      </c>
      <c r="M53" s="16" t="e">
        <f>L53/#REF!*100</f>
        <v>#REF!</v>
      </c>
    </row>
    <row r="54" spans="1:13" ht="23.25" hidden="1" customHeight="1" thickBot="1" x14ac:dyDescent="0.6">
      <c r="A54" s="14" t="s">
        <v>11</v>
      </c>
      <c r="B54" s="15"/>
      <c r="C54" s="15"/>
      <c r="D54" s="15"/>
      <c r="E54" s="15"/>
      <c r="F54" s="15"/>
      <c r="G54" s="15"/>
      <c r="H54" s="11">
        <v>31291</v>
      </c>
      <c r="I54" s="15" t="e">
        <f>H54/#REF!*100</f>
        <v>#REF!</v>
      </c>
      <c r="J54" s="11">
        <v>34259</v>
      </c>
      <c r="K54" s="15" t="e">
        <f>J54/#REF!*100</f>
        <v>#REF!</v>
      </c>
      <c r="L54" s="11">
        <v>29680</v>
      </c>
      <c r="M54" s="16" t="e">
        <f>L54/#REF!*100</f>
        <v>#REF!</v>
      </c>
    </row>
    <row r="55" spans="1:13" ht="23.25" hidden="1" customHeight="1" thickBot="1" x14ac:dyDescent="0.6">
      <c r="A55" s="14" t="s">
        <v>12</v>
      </c>
      <c r="B55" s="15"/>
      <c r="C55" s="15"/>
      <c r="D55" s="15"/>
      <c r="E55" s="15"/>
      <c r="F55" s="15"/>
      <c r="G55" s="15"/>
      <c r="H55" s="11">
        <v>28480</v>
      </c>
      <c r="I55" s="15" t="e">
        <f>H55/#REF!*100</f>
        <v>#REF!</v>
      </c>
      <c r="J55" s="11">
        <v>30871</v>
      </c>
      <c r="K55" s="15" t="e">
        <f>J55/#REF!*100</f>
        <v>#REF!</v>
      </c>
      <c r="L55" s="11">
        <v>29865</v>
      </c>
      <c r="M55" s="16" t="e">
        <f>L55/#REF!*100</f>
        <v>#REF!</v>
      </c>
    </row>
    <row r="56" spans="1:13" ht="23.25" hidden="1" customHeight="1" thickBot="1" x14ac:dyDescent="0.6">
      <c r="A56" s="14" t="s">
        <v>8</v>
      </c>
      <c r="B56" s="15"/>
      <c r="C56" s="15"/>
      <c r="D56" s="15"/>
      <c r="E56" s="15"/>
      <c r="F56" s="15"/>
      <c r="G56" s="15"/>
      <c r="H56" s="11">
        <v>23251</v>
      </c>
      <c r="I56" s="15" t="e">
        <f>H56/#REF!*100</f>
        <v>#REF!</v>
      </c>
      <c r="J56" s="11">
        <v>18493</v>
      </c>
      <c r="K56" s="15" t="e">
        <f>J56/#REF!*100</f>
        <v>#REF!</v>
      </c>
      <c r="L56" s="11">
        <v>21213</v>
      </c>
      <c r="M56" s="16" t="e">
        <f>L56/#REF!*100</f>
        <v>#REF!</v>
      </c>
    </row>
    <row r="57" spans="1:13" ht="2.25" customHeight="1" thickBot="1" x14ac:dyDescent="0.6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39.75" thickTop="1" x14ac:dyDescent="0.55000000000000004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x14ac:dyDescent="0.55000000000000004">
      <c r="A59" s="2" t="s">
        <v>81</v>
      </c>
      <c r="B59" s="20"/>
      <c r="C59" s="20"/>
      <c r="D59" s="20"/>
      <c r="E59" s="20"/>
      <c r="F59" s="20"/>
      <c r="G59" s="20"/>
      <c r="H59" s="21"/>
      <c r="I59" s="20"/>
      <c r="J59" s="20"/>
      <c r="K59" s="20"/>
      <c r="L59" s="20"/>
      <c r="M59" s="20"/>
    </row>
    <row r="60" spans="1:13" x14ac:dyDescent="0.55000000000000004">
      <c r="A60" s="22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x14ac:dyDescent="0.55000000000000004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3" spans="1:13" x14ac:dyDescent="0.55000000000000004">
      <c r="D63" s="24" t="s">
        <v>5</v>
      </c>
      <c r="E63" s="24" t="s">
        <v>13</v>
      </c>
    </row>
    <row r="65" spans="1:1" x14ac:dyDescent="0.55000000000000004">
      <c r="A65" s="23" t="s">
        <v>14</v>
      </c>
    </row>
  </sheetData>
  <mergeCells count="7">
    <mergeCell ref="A1:A3"/>
    <mergeCell ref="B1:G1"/>
    <mergeCell ref="H1:M1"/>
    <mergeCell ref="B2:D2"/>
    <mergeCell ref="E2:G2"/>
    <mergeCell ref="H2:J2"/>
    <mergeCell ref="K2:M2"/>
  </mergeCells>
  <printOptions horizontalCentered="1"/>
  <pageMargins left="0.2" right="0.2" top="0.75" bottom="0.75" header="0.3" footer="0.3"/>
  <pageSetup scale="3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46" zoomScale="40" zoomScaleNormal="40" zoomScaleSheetLayoutView="98" workbookViewId="0">
      <selection activeCell="C28" sqref="C28"/>
    </sheetView>
  </sheetViews>
  <sheetFormatPr defaultColWidth="8.85546875" defaultRowHeight="38.25" x14ac:dyDescent="0.5"/>
  <cols>
    <col min="1" max="1" width="111.28515625" style="23" customWidth="1"/>
    <col min="2" max="13" width="30.42578125" style="24" customWidth="1"/>
    <col min="14" max="16384" width="8.85546875" style="1"/>
  </cols>
  <sheetData>
    <row r="1" spans="1:25" s="3" customFormat="1" ht="55.5" customHeight="1" thickTop="1" thickBot="1" x14ac:dyDescent="0.6">
      <c r="A1" s="51" t="s">
        <v>36</v>
      </c>
      <c r="B1" s="53">
        <v>2014</v>
      </c>
      <c r="C1" s="53"/>
      <c r="D1" s="53"/>
      <c r="E1" s="53"/>
      <c r="F1" s="53"/>
      <c r="G1" s="54"/>
      <c r="H1" s="55">
        <v>2017</v>
      </c>
      <c r="I1" s="53"/>
      <c r="J1" s="53"/>
      <c r="K1" s="53"/>
      <c r="L1" s="53"/>
      <c r="M1" s="54"/>
    </row>
    <row r="2" spans="1:25" s="3" customFormat="1" ht="55.5" customHeight="1" thickTop="1" thickBot="1" x14ac:dyDescent="0.6">
      <c r="A2" s="52"/>
      <c r="B2" s="56" t="s">
        <v>47</v>
      </c>
      <c r="C2" s="57"/>
      <c r="D2" s="58"/>
      <c r="E2" s="56" t="s">
        <v>46</v>
      </c>
      <c r="F2" s="57"/>
      <c r="G2" s="58"/>
      <c r="H2" s="56" t="s">
        <v>47</v>
      </c>
      <c r="I2" s="57"/>
      <c r="J2" s="58"/>
      <c r="K2" s="56" t="s">
        <v>46</v>
      </c>
      <c r="L2" s="57"/>
      <c r="M2" s="58"/>
    </row>
    <row r="3" spans="1:25" s="3" customFormat="1" ht="55.5" customHeight="1" thickBot="1" x14ac:dyDescent="0.6">
      <c r="A3" s="52"/>
      <c r="B3" s="49" t="s">
        <v>0</v>
      </c>
      <c r="C3" s="49" t="s">
        <v>1</v>
      </c>
      <c r="D3" s="49" t="s">
        <v>35</v>
      </c>
      <c r="E3" s="49" t="s">
        <v>0</v>
      </c>
      <c r="F3" s="49" t="s">
        <v>1</v>
      </c>
      <c r="G3" s="49" t="s">
        <v>35</v>
      </c>
      <c r="H3" s="49" t="s">
        <v>0</v>
      </c>
      <c r="I3" s="49" t="s">
        <v>1</v>
      </c>
      <c r="J3" s="49" t="s">
        <v>35</v>
      </c>
      <c r="K3" s="49" t="s">
        <v>0</v>
      </c>
      <c r="L3" s="49" t="s">
        <v>1</v>
      </c>
      <c r="M3" s="49" t="s">
        <v>35</v>
      </c>
    </row>
    <row r="4" spans="1:25" s="3" customFormat="1" ht="9" customHeight="1" thickTop="1" x14ac:dyDescent="0.55000000000000004">
      <c r="A4" s="26"/>
      <c r="B4" s="34"/>
      <c r="C4" s="35"/>
      <c r="D4" s="36"/>
      <c r="E4" s="35"/>
      <c r="F4" s="36"/>
      <c r="G4" s="35"/>
      <c r="H4" s="36"/>
      <c r="I4" s="35"/>
      <c r="J4" s="36"/>
      <c r="K4" s="35"/>
      <c r="L4" s="36"/>
      <c r="M4" s="35"/>
      <c r="U4" s="4"/>
      <c r="V4" s="4"/>
      <c r="W4" s="4"/>
      <c r="X4" s="4"/>
      <c r="Y4" s="4"/>
    </row>
    <row r="5" spans="1:25" s="8" customFormat="1" ht="81.75" customHeight="1" x14ac:dyDescent="0.25">
      <c r="A5" s="27" t="s">
        <v>15</v>
      </c>
      <c r="B5" s="37">
        <v>310514</v>
      </c>
      <c r="C5" s="38">
        <v>249773</v>
      </c>
      <c r="D5" s="38">
        <v>60741</v>
      </c>
      <c r="E5" s="39">
        <f>SUM(F5:G5)</f>
        <v>100</v>
      </c>
      <c r="F5" s="39">
        <f>C5/B5*100</f>
        <v>80.438563156572656</v>
      </c>
      <c r="G5" s="39">
        <f>D5/B5*100</f>
        <v>19.561436843427348</v>
      </c>
      <c r="H5" s="38">
        <v>328541</v>
      </c>
      <c r="I5" s="38">
        <v>271354</v>
      </c>
      <c r="J5" s="38">
        <v>57187</v>
      </c>
      <c r="K5" s="39">
        <f>SUM(L5:M5)</f>
        <v>100</v>
      </c>
      <c r="L5" s="39">
        <f>I5/H5*100</f>
        <v>82.593648890092865</v>
      </c>
      <c r="M5" s="39">
        <f>J5/H5*100</f>
        <v>17.406351109907135</v>
      </c>
      <c r="N5" s="5"/>
      <c r="O5" s="5"/>
      <c r="P5" s="5"/>
      <c r="Q5" s="5"/>
      <c r="R5" s="5"/>
      <c r="S5" s="5"/>
      <c r="T5" s="5"/>
      <c r="U5" s="5"/>
      <c r="V5" s="6"/>
      <c r="W5" s="7"/>
      <c r="X5" s="7"/>
      <c r="Y5" s="7"/>
    </row>
    <row r="6" spans="1:25" s="3" customFormat="1" ht="9" customHeight="1" x14ac:dyDescent="0.55000000000000004">
      <c r="A6" s="28"/>
      <c r="B6" s="40"/>
      <c r="C6" s="41"/>
      <c r="D6" s="42"/>
      <c r="E6" s="41"/>
      <c r="F6" s="41"/>
      <c r="G6" s="41"/>
      <c r="H6" s="42"/>
      <c r="I6" s="41"/>
      <c r="J6" s="42"/>
      <c r="K6" s="41"/>
      <c r="L6" s="41"/>
      <c r="M6" s="41"/>
    </row>
    <row r="7" spans="1:25" s="8" customFormat="1" ht="75.599999999999994" customHeight="1" x14ac:dyDescent="0.25">
      <c r="A7" s="27" t="s">
        <v>38</v>
      </c>
      <c r="B7" s="37">
        <v>203651</v>
      </c>
      <c r="C7" s="38">
        <v>150973</v>
      </c>
      <c r="D7" s="38">
        <v>52678</v>
      </c>
      <c r="E7" s="39">
        <f>SUM(F7:G7)</f>
        <v>100</v>
      </c>
      <c r="F7" s="39">
        <f>C7/B7*100</f>
        <v>74.13319846207483</v>
      </c>
      <c r="G7" s="39">
        <f>D7/B7*100</f>
        <v>25.866801537925177</v>
      </c>
      <c r="H7" s="38">
        <v>206085</v>
      </c>
      <c r="I7" s="38">
        <v>157582</v>
      </c>
      <c r="J7" s="38">
        <v>48503</v>
      </c>
      <c r="K7" s="39">
        <f>SUM(L7:M7)</f>
        <v>100</v>
      </c>
      <c r="L7" s="39">
        <f>I7/H7*100</f>
        <v>76.464565591867427</v>
      </c>
      <c r="M7" s="39">
        <f>J7/H7*100</f>
        <v>23.535434408132566</v>
      </c>
    </row>
    <row r="8" spans="1:25" s="8" customFormat="1" ht="75.599999999999994" customHeight="1" x14ac:dyDescent="0.25">
      <c r="A8" s="29" t="s">
        <v>37</v>
      </c>
      <c r="B8" s="43"/>
      <c r="C8" s="44"/>
      <c r="D8" s="45"/>
      <c r="E8" s="44">
        <f>(B9+B28)/B5*100</f>
        <v>65.585126596546374</v>
      </c>
      <c r="F8" s="44">
        <f>(C9+C28)/C5*100</f>
        <v>60.44408322757063</v>
      </c>
      <c r="G8" s="44">
        <f>(D9+D28)/D5*100</f>
        <v>86.725605439488973</v>
      </c>
      <c r="H8" s="45"/>
      <c r="I8" s="44"/>
      <c r="J8" s="45"/>
      <c r="K8" s="44">
        <f>(H9+H28)/H5*100</f>
        <v>62.727330835420844</v>
      </c>
      <c r="L8" s="44">
        <f>(I9+I28)/I5*100</f>
        <v>58.072112443523963</v>
      </c>
      <c r="M8" s="44">
        <f>(J9+J28)/J5*100</f>
        <v>84.816479269764116</v>
      </c>
    </row>
    <row r="9" spans="1:25" s="8" customFormat="1" ht="75.599999999999994" customHeight="1" x14ac:dyDescent="0.25">
      <c r="A9" s="27" t="s">
        <v>4</v>
      </c>
      <c r="B9" s="37">
        <v>189573</v>
      </c>
      <c r="C9" s="38">
        <v>137412</v>
      </c>
      <c r="D9" s="38">
        <v>52161</v>
      </c>
      <c r="E9" s="39">
        <v>100</v>
      </c>
      <c r="F9" s="39">
        <v>100</v>
      </c>
      <c r="G9" s="39">
        <v>100</v>
      </c>
      <c r="H9" s="38">
        <v>186886</v>
      </c>
      <c r="I9" s="38">
        <v>139396</v>
      </c>
      <c r="J9" s="38">
        <v>47490</v>
      </c>
      <c r="K9" s="39">
        <v>100</v>
      </c>
      <c r="L9" s="39">
        <v>100</v>
      </c>
      <c r="M9" s="39">
        <v>100</v>
      </c>
    </row>
    <row r="10" spans="1:25" s="8" customFormat="1" ht="75.599999999999994" customHeight="1" x14ac:dyDescent="0.25">
      <c r="A10" s="30" t="s">
        <v>39</v>
      </c>
      <c r="B10" s="43"/>
      <c r="C10" s="44"/>
      <c r="D10" s="45"/>
      <c r="E10" s="44">
        <f>B9/B5*100</f>
        <v>61.051353562158226</v>
      </c>
      <c r="F10" s="44">
        <f>C9/C5*100</f>
        <v>55.014753396083648</v>
      </c>
      <c r="G10" s="44">
        <f>D9/D5*100</f>
        <v>85.874450535881863</v>
      </c>
      <c r="H10" s="45"/>
      <c r="I10" s="44"/>
      <c r="J10" s="45"/>
      <c r="K10" s="44">
        <f>H9/H5*100</f>
        <v>56.883615743544944</v>
      </c>
      <c r="L10" s="44">
        <f>I9/I5*100</f>
        <v>51.370534431038415</v>
      </c>
      <c r="M10" s="44">
        <f>J9/J5*100</f>
        <v>83.043349012887546</v>
      </c>
    </row>
    <row r="11" spans="1:25" s="8" customFormat="1" ht="75.599999999999994" customHeight="1" x14ac:dyDescent="0.25">
      <c r="A11" s="30" t="s">
        <v>40</v>
      </c>
      <c r="B11" s="43"/>
      <c r="C11" s="44"/>
      <c r="D11" s="45"/>
      <c r="E11" s="46"/>
      <c r="F11" s="46"/>
      <c r="G11" s="46"/>
      <c r="H11" s="45"/>
      <c r="I11" s="44"/>
      <c r="J11" s="45"/>
      <c r="K11" s="46"/>
      <c r="L11" s="46"/>
      <c r="M11" s="46"/>
    </row>
    <row r="12" spans="1:25" s="8" customFormat="1" ht="75.599999999999994" customHeight="1" x14ac:dyDescent="0.25">
      <c r="A12" s="31" t="s">
        <v>16</v>
      </c>
      <c r="B12" s="43">
        <v>20175</v>
      </c>
      <c r="C12" s="45">
        <v>15840</v>
      </c>
      <c r="D12" s="45">
        <v>4335</v>
      </c>
      <c r="E12" s="44">
        <f>B12/B9*100</f>
        <v>10.642338307670396</v>
      </c>
      <c r="F12" s="44">
        <f t="shared" ref="F12:G12" si="0">C12/C9*100</f>
        <v>11.527377521613833</v>
      </c>
      <c r="G12" s="44">
        <f t="shared" si="0"/>
        <v>8.3108069247138658</v>
      </c>
      <c r="H12" s="45">
        <v>20884</v>
      </c>
      <c r="I12" s="45">
        <v>17833</v>
      </c>
      <c r="J12" s="45">
        <v>3051</v>
      </c>
      <c r="K12" s="44">
        <f>H12/H9*100</f>
        <v>11.174726838821528</v>
      </c>
      <c r="L12" s="44">
        <f>I12/I9*100</f>
        <v>12.793050015782375</v>
      </c>
      <c r="M12" s="44">
        <f t="shared" ref="M12" si="1">J12/J9*100</f>
        <v>6.4245104232469998</v>
      </c>
    </row>
    <row r="13" spans="1:25" s="8" customFormat="1" ht="75.599999999999994" customHeight="1" x14ac:dyDescent="0.25">
      <c r="A13" s="31" t="s">
        <v>17</v>
      </c>
      <c r="B13" s="43">
        <v>166579</v>
      </c>
      <c r="C13" s="45">
        <v>118914</v>
      </c>
      <c r="D13" s="45">
        <v>47664</v>
      </c>
      <c r="E13" s="44">
        <f>B13/B9*100</f>
        <v>87.8706355862913</v>
      </c>
      <c r="F13" s="44">
        <f>C13/C9*100</f>
        <v>86.538293598812331</v>
      </c>
      <c r="G13" s="44">
        <f>D13/D9*100</f>
        <v>91.378616207511357</v>
      </c>
      <c r="H13" s="45">
        <v>164133</v>
      </c>
      <c r="I13" s="45">
        <v>119938</v>
      </c>
      <c r="J13" s="45">
        <v>44195</v>
      </c>
      <c r="K13" s="44">
        <f>H13/H9*100</f>
        <v>87.825198249200042</v>
      </c>
      <c r="L13" s="44">
        <f>I13/I9*100</f>
        <v>86.041206347384431</v>
      </c>
      <c r="M13" s="44">
        <f>J13/J9*100</f>
        <v>93.061697199410403</v>
      </c>
    </row>
    <row r="14" spans="1:25" s="8" customFormat="1" ht="75.599999999999994" customHeight="1" x14ac:dyDescent="0.25">
      <c r="A14" s="31" t="s">
        <v>18</v>
      </c>
      <c r="B14" s="43">
        <v>2819</v>
      </c>
      <c r="C14" s="45">
        <v>2657</v>
      </c>
      <c r="D14" s="45">
        <v>162</v>
      </c>
      <c r="E14" s="44">
        <f>B14/B9*100</f>
        <v>1.4870261060383072</v>
      </c>
      <c r="F14" s="44">
        <f t="shared" ref="F14:G14" si="2">C14/C9*100</f>
        <v>1.9336011410939367</v>
      </c>
      <c r="G14" s="44">
        <f t="shared" si="2"/>
        <v>0.31057686777477428</v>
      </c>
      <c r="H14" s="45">
        <v>1869</v>
      </c>
      <c r="I14" s="45">
        <v>1626</v>
      </c>
      <c r="J14" s="45">
        <v>244</v>
      </c>
      <c r="K14" s="44">
        <f>H14/H9*100</f>
        <v>1.0000749119784254</v>
      </c>
      <c r="L14" s="44">
        <f t="shared" ref="L14" si="3">I14/I9*100</f>
        <v>1.1664610175327843</v>
      </c>
      <c r="M14" s="44">
        <f>J14/J9*100</f>
        <v>0.51379237734259842</v>
      </c>
    </row>
    <row r="15" spans="1:25" s="8" customFormat="1" ht="75.599999999999994" customHeight="1" x14ac:dyDescent="0.25">
      <c r="A15" s="30" t="s">
        <v>41</v>
      </c>
      <c r="B15" s="43"/>
      <c r="C15" s="45"/>
      <c r="D15" s="45"/>
      <c r="E15" s="46"/>
      <c r="F15" s="46"/>
      <c r="G15" s="46"/>
      <c r="H15" s="45"/>
      <c r="I15" s="45"/>
      <c r="J15" s="45"/>
      <c r="K15" s="46"/>
      <c r="L15" s="46"/>
      <c r="M15" s="46"/>
    </row>
    <row r="16" spans="1:25" s="8" customFormat="1" ht="75.599999999999994" customHeight="1" x14ac:dyDescent="0.25">
      <c r="A16" s="31" t="s">
        <v>19</v>
      </c>
      <c r="B16" s="43">
        <v>21102</v>
      </c>
      <c r="C16" s="45">
        <v>10467</v>
      </c>
      <c r="D16" s="45">
        <v>10635</v>
      </c>
      <c r="E16" s="44">
        <f>B16/B9*100</f>
        <v>11.131331993480083</v>
      </c>
      <c r="F16" s="44">
        <f>C16/C9*100</f>
        <v>7.6172386691118685</v>
      </c>
      <c r="G16" s="44">
        <f>D16/D9*100</f>
        <v>20.388796227066202</v>
      </c>
      <c r="H16" s="45">
        <v>17152</v>
      </c>
      <c r="I16" s="45">
        <v>8814</v>
      </c>
      <c r="J16" s="45">
        <v>8339</v>
      </c>
      <c r="K16" s="44">
        <f>H16/H9*100</f>
        <v>9.1777875282257622</v>
      </c>
      <c r="L16" s="44">
        <f>I16/I9*100</f>
        <v>6.3229934861832486</v>
      </c>
      <c r="M16" s="44">
        <f>J16/J9*100</f>
        <v>17.559486207622658</v>
      </c>
    </row>
    <row r="17" spans="1:13" s="8" customFormat="1" ht="75.599999999999994" customHeight="1" x14ac:dyDescent="0.25">
      <c r="A17" s="31" t="s">
        <v>20</v>
      </c>
      <c r="B17" s="43">
        <v>104928</v>
      </c>
      <c r="C17" s="45">
        <v>79624</v>
      </c>
      <c r="D17" s="45">
        <v>25304</v>
      </c>
      <c r="E17" s="44">
        <f>B17/B9*100</f>
        <v>55.349654222911497</v>
      </c>
      <c r="F17" s="44">
        <f>C17/C9*100</f>
        <v>57.945448723546711</v>
      </c>
      <c r="G17" s="44">
        <f>D17/D9*100</f>
        <v>48.511339889956098</v>
      </c>
      <c r="H17" s="45">
        <v>98787</v>
      </c>
      <c r="I17" s="45">
        <v>71207</v>
      </c>
      <c r="J17" s="45">
        <v>27580</v>
      </c>
      <c r="K17" s="44">
        <f>H17/H9*100</f>
        <v>52.859497233607655</v>
      </c>
      <c r="L17" s="44">
        <f>I17/I9*100</f>
        <v>51.082527475680791</v>
      </c>
      <c r="M17" s="44">
        <f>J17/J9*100</f>
        <v>58.075384291429778</v>
      </c>
    </row>
    <row r="18" spans="1:13" s="8" customFormat="1" ht="75.599999999999994" customHeight="1" x14ac:dyDescent="0.25">
      <c r="A18" s="31" t="s">
        <v>21</v>
      </c>
      <c r="B18" s="43">
        <v>27135</v>
      </c>
      <c r="C18" s="45">
        <v>21331</v>
      </c>
      <c r="D18" s="45">
        <v>5804</v>
      </c>
      <c r="E18" s="44">
        <f>B18/B9*100</f>
        <v>14.313747210836986</v>
      </c>
      <c r="F18" s="44">
        <f>C18/C9*100</f>
        <v>15.523389514743982</v>
      </c>
      <c r="G18" s="44">
        <f>D18/D9*100</f>
        <v>11.127087287436973</v>
      </c>
      <c r="H18" s="45">
        <v>24513</v>
      </c>
      <c r="I18" s="45">
        <v>20692</v>
      </c>
      <c r="J18" s="45">
        <v>3821</v>
      </c>
      <c r="K18" s="44">
        <f>H18/H9*100</f>
        <v>13.116552336718643</v>
      </c>
      <c r="L18" s="44">
        <f>I18/I9*100</f>
        <v>14.844041435909208</v>
      </c>
      <c r="M18" s="44">
        <f>J18/J9*100</f>
        <v>8.0459044009265117</v>
      </c>
    </row>
    <row r="19" spans="1:13" s="8" customFormat="1" ht="75.599999999999994" customHeight="1" x14ac:dyDescent="0.25">
      <c r="A19" s="31" t="s">
        <v>22</v>
      </c>
      <c r="B19" s="43">
        <v>36407</v>
      </c>
      <c r="C19" s="45">
        <v>25989</v>
      </c>
      <c r="D19" s="45">
        <v>10417</v>
      </c>
      <c r="E19" s="44">
        <f>B19/B9*100</f>
        <v>19.204739071492249</v>
      </c>
      <c r="F19" s="44">
        <f>C19/C9*100</f>
        <v>18.913195354117544</v>
      </c>
      <c r="G19" s="44">
        <f>D19/D9*100</f>
        <v>19.970859454381625</v>
      </c>
      <c r="H19" s="45">
        <v>46435</v>
      </c>
      <c r="I19" s="45">
        <v>38684</v>
      </c>
      <c r="J19" s="45">
        <v>7751</v>
      </c>
      <c r="K19" s="44">
        <f>H19/H9*100</f>
        <v>24.846697987008124</v>
      </c>
      <c r="L19" s="44">
        <f>I19/I9*100</f>
        <v>27.751154982926341</v>
      </c>
      <c r="M19" s="44">
        <f>J19/J9*100</f>
        <v>16.321330806485577</v>
      </c>
    </row>
    <row r="20" spans="1:13" s="8" customFormat="1" ht="75.599999999999994" customHeight="1" x14ac:dyDescent="0.25">
      <c r="A20" s="30" t="s">
        <v>42</v>
      </c>
      <c r="B20" s="43"/>
      <c r="C20" s="45"/>
      <c r="D20" s="45"/>
      <c r="E20" s="46"/>
      <c r="F20" s="46"/>
      <c r="G20" s="46"/>
      <c r="H20" s="45"/>
      <c r="I20" s="45"/>
      <c r="J20" s="45"/>
      <c r="K20" s="46"/>
      <c r="L20" s="46"/>
      <c r="M20" s="46"/>
    </row>
    <row r="21" spans="1:13" s="8" customFormat="1" ht="75.599999999999994" customHeight="1" x14ac:dyDescent="0.25">
      <c r="A21" s="31" t="s">
        <v>23</v>
      </c>
      <c r="B21" s="43">
        <v>173772</v>
      </c>
      <c r="C21" s="45">
        <v>123547</v>
      </c>
      <c r="D21" s="45">
        <v>50225</v>
      </c>
      <c r="E21" s="44">
        <f>B21/B9*100</f>
        <v>91.664952287509294</v>
      </c>
      <c r="F21" s="44">
        <f>C21/C9*100</f>
        <v>89.909905976188398</v>
      </c>
      <c r="G21" s="44">
        <f>D21/D9*100</f>
        <v>96.288414715975534</v>
      </c>
      <c r="H21" s="45">
        <v>170233</v>
      </c>
      <c r="I21" s="45">
        <v>124508</v>
      </c>
      <c r="J21" s="45">
        <v>45725</v>
      </c>
      <c r="K21" s="44">
        <f>H21/H9*100</f>
        <v>91.0892201663046</v>
      </c>
      <c r="L21" s="44">
        <f>I21/I9*100</f>
        <v>89.319636144509175</v>
      </c>
      <c r="M21" s="44">
        <f>J21/J9*100</f>
        <v>96.283428090124232</v>
      </c>
    </row>
    <row r="22" spans="1:13" s="8" customFormat="1" ht="75.599999999999994" customHeight="1" x14ac:dyDescent="0.25">
      <c r="A22" s="31" t="s">
        <v>24</v>
      </c>
      <c r="B22" s="43">
        <v>7009</v>
      </c>
      <c r="C22" s="45">
        <v>5672</v>
      </c>
      <c r="D22" s="45">
        <v>1336</v>
      </c>
      <c r="E22" s="44">
        <f>B22/B9*100</f>
        <v>3.6972564658469298</v>
      </c>
      <c r="F22" s="44">
        <f>C22/C9*100</f>
        <v>4.1277326579920244</v>
      </c>
      <c r="G22" s="44">
        <f>D22/D9*100</f>
        <v>2.5613005885623359</v>
      </c>
      <c r="H22" s="45">
        <v>5267</v>
      </c>
      <c r="I22" s="45">
        <v>3920</v>
      </c>
      <c r="J22" s="45">
        <v>1347</v>
      </c>
      <c r="K22" s="44">
        <f>H22/H9*100</f>
        <v>2.8182956454737109</v>
      </c>
      <c r="L22" s="44">
        <f>I22/I9*100</f>
        <v>2.8121323423914601</v>
      </c>
      <c r="M22" s="44">
        <f>J22/J9*100</f>
        <v>2.8363866077068858</v>
      </c>
    </row>
    <row r="23" spans="1:13" s="8" customFormat="1" ht="75.599999999999994" customHeight="1" x14ac:dyDescent="0.25">
      <c r="A23" s="31" t="s">
        <v>25</v>
      </c>
      <c r="B23" s="43">
        <v>7795</v>
      </c>
      <c r="C23" s="45">
        <v>7222</v>
      </c>
      <c r="D23" s="45">
        <v>573</v>
      </c>
      <c r="E23" s="44">
        <f>B23/B9*100</f>
        <v>4.1118724712907433</v>
      </c>
      <c r="F23" s="44">
        <f>C23/C9*100</f>
        <v>5.2557273018368118</v>
      </c>
      <c r="G23" s="44">
        <f>D23/D9*100</f>
        <v>1.0985218841663311</v>
      </c>
      <c r="H23" s="45">
        <v>10727</v>
      </c>
      <c r="I23" s="45">
        <v>10309</v>
      </c>
      <c r="J23" s="45">
        <v>418</v>
      </c>
      <c r="K23" s="44">
        <f>H23/H9*100</f>
        <v>5.73986280406237</v>
      </c>
      <c r="L23" s="44">
        <f>I23/I9*100</f>
        <v>7.3954776320697873</v>
      </c>
      <c r="M23" s="44">
        <f>J23/J9*100</f>
        <v>0.88018530216887758</v>
      </c>
    </row>
    <row r="24" spans="1:13" s="8" customFormat="1" ht="75.599999999999994" customHeight="1" x14ac:dyDescent="0.25">
      <c r="A24" s="31" t="s">
        <v>26</v>
      </c>
      <c r="B24" s="43">
        <v>997</v>
      </c>
      <c r="C24" s="45">
        <v>970</v>
      </c>
      <c r="D24" s="45">
        <v>27</v>
      </c>
      <c r="E24" s="44">
        <f>B24/B9*100</f>
        <v>0.52591877535303022</v>
      </c>
      <c r="F24" s="44">
        <f>C24/C9*100</f>
        <v>0.70590632550286725</v>
      </c>
      <c r="G24" s="44">
        <f>D24/D9*100</f>
        <v>5.1762811295795713E-2</v>
      </c>
      <c r="H24" s="45">
        <v>659</v>
      </c>
      <c r="I24" s="45">
        <v>659</v>
      </c>
      <c r="J24" s="45">
        <v>0</v>
      </c>
      <c r="K24" s="44">
        <f>H24/H9*100</f>
        <v>0.35262138415932703</v>
      </c>
      <c r="L24" s="44">
        <f>I24/I9*100</f>
        <v>0.47275388102958477</v>
      </c>
      <c r="M24" s="44">
        <f>J24/J9*100</f>
        <v>0</v>
      </c>
    </row>
    <row r="25" spans="1:13" s="8" customFormat="1" ht="75.599999999999994" customHeight="1" x14ac:dyDescent="0.25">
      <c r="A25" s="30" t="s">
        <v>27</v>
      </c>
      <c r="B25" s="43"/>
      <c r="C25" s="45"/>
      <c r="D25" s="45"/>
      <c r="E25" s="46"/>
      <c r="F25" s="46"/>
      <c r="G25" s="46"/>
      <c r="H25" s="45"/>
      <c r="I25" s="45"/>
      <c r="J25" s="45"/>
      <c r="K25" s="46"/>
      <c r="L25" s="46"/>
      <c r="M25" s="46"/>
    </row>
    <row r="26" spans="1:13" s="8" customFormat="1" ht="75.599999999999994" customHeight="1" x14ac:dyDescent="0.25">
      <c r="A26" s="31" t="s">
        <v>28</v>
      </c>
      <c r="B26" s="43">
        <v>88694</v>
      </c>
      <c r="C26" s="45">
        <v>83417</v>
      </c>
      <c r="D26" s="45">
        <v>5277</v>
      </c>
      <c r="E26" s="44">
        <f>B26/B9*100</f>
        <v>46.78619845653126</v>
      </c>
      <c r="F26" s="44">
        <f>C26/C9*100</f>
        <v>60.70576077780688</v>
      </c>
      <c r="G26" s="44">
        <f>D26/D9*100</f>
        <v>10.116753896589406</v>
      </c>
      <c r="H26" s="45">
        <v>75422</v>
      </c>
      <c r="I26" s="45">
        <v>73034</v>
      </c>
      <c r="J26" s="45">
        <v>2389</v>
      </c>
      <c r="K26" s="44">
        <f>H26/H9*100</f>
        <v>40.357223119976879</v>
      </c>
      <c r="L26" s="44">
        <f>I26/I9*100</f>
        <v>52.393182013831094</v>
      </c>
      <c r="M26" s="44">
        <f>J26/J9*100</f>
        <v>5.0305327437355229</v>
      </c>
    </row>
    <row r="27" spans="1:13" s="8" customFormat="1" ht="75.599999999999994" customHeight="1" x14ac:dyDescent="0.25">
      <c r="A27" s="31" t="s">
        <v>29</v>
      </c>
      <c r="B27" s="43">
        <v>100879</v>
      </c>
      <c r="C27" s="45">
        <v>53994</v>
      </c>
      <c r="D27" s="45">
        <v>46884</v>
      </c>
      <c r="E27" s="44">
        <f>B27/B9*100</f>
        <v>53.21380154346874</v>
      </c>
      <c r="F27" s="44">
        <f>C27/C9*100</f>
        <v>39.29351148371321</v>
      </c>
      <c r="G27" s="44">
        <f>D27/D9*100</f>
        <v>89.883246103410599</v>
      </c>
      <c r="H27" s="45">
        <v>111464</v>
      </c>
      <c r="I27" s="45">
        <v>66363</v>
      </c>
      <c r="J27" s="45">
        <v>45101</v>
      </c>
      <c r="K27" s="44">
        <f>H27/H9*100</f>
        <v>59.642776880023121</v>
      </c>
      <c r="L27" s="44">
        <f>I27/I9*100</f>
        <v>47.60753536686849</v>
      </c>
      <c r="M27" s="44">
        <f>J27/J9*100</f>
        <v>94.969467256264466</v>
      </c>
    </row>
    <row r="28" spans="1:13" s="8" customFormat="1" ht="75.599999999999994" customHeight="1" x14ac:dyDescent="0.25">
      <c r="A28" s="27" t="s">
        <v>6</v>
      </c>
      <c r="B28" s="37">
        <v>14078</v>
      </c>
      <c r="C28" s="38">
        <v>13561</v>
      </c>
      <c r="D28" s="38">
        <v>517</v>
      </c>
      <c r="E28" s="39">
        <v>100</v>
      </c>
      <c r="F28" s="39">
        <v>100</v>
      </c>
      <c r="G28" s="39">
        <v>100</v>
      </c>
      <c r="H28" s="38">
        <v>19199</v>
      </c>
      <c r="I28" s="38">
        <v>18185</v>
      </c>
      <c r="J28" s="38">
        <v>1014</v>
      </c>
      <c r="K28" s="39">
        <v>100</v>
      </c>
      <c r="L28" s="39">
        <v>100</v>
      </c>
      <c r="M28" s="39">
        <v>100</v>
      </c>
    </row>
    <row r="29" spans="1:13" s="8" customFormat="1" ht="75.599999999999994" customHeight="1" x14ac:dyDescent="0.25">
      <c r="A29" s="30" t="s">
        <v>43</v>
      </c>
      <c r="B29" s="43"/>
      <c r="C29" s="45"/>
      <c r="D29" s="45"/>
      <c r="E29" s="44">
        <f>B28/B7*100</f>
        <v>6.9128067134460434</v>
      </c>
      <c r="F29" s="44">
        <f>C28/C7*100</f>
        <v>8.9824008266378765</v>
      </c>
      <c r="G29" s="44">
        <f>D28/D7*100</f>
        <v>0.98143437488135477</v>
      </c>
      <c r="H29" s="45"/>
      <c r="I29" s="45"/>
      <c r="J29" s="45"/>
      <c r="K29" s="44">
        <f>H28/H7*100</f>
        <v>9.3160589077322467</v>
      </c>
      <c r="L29" s="44">
        <f>I28/I7*100</f>
        <v>11.540023606757117</v>
      </c>
      <c r="M29" s="44">
        <f>J28/J7*100</f>
        <v>2.0905923344947737</v>
      </c>
    </row>
    <row r="30" spans="1:13" s="8" customFormat="1" ht="75.599999999999994" customHeight="1" x14ac:dyDescent="0.25">
      <c r="A30" s="30" t="s">
        <v>44</v>
      </c>
      <c r="B30" s="43"/>
      <c r="C30" s="45"/>
      <c r="D30" s="45"/>
      <c r="E30" s="44">
        <f>(B32/(B32+B12))*100</f>
        <v>25.280545164993889</v>
      </c>
      <c r="F30" s="44">
        <f>(C32/(C32+C12))*100</f>
        <v>29.895994689090504</v>
      </c>
      <c r="G30" s="44">
        <f>(D32/(D32+D12))*100</f>
        <v>1.6114389468906039</v>
      </c>
      <c r="H30" s="45"/>
      <c r="I30" s="47"/>
      <c r="J30" s="47"/>
      <c r="K30" s="44">
        <f>(H32/(H32+H12))*100</f>
        <v>28.891007524941266</v>
      </c>
      <c r="L30" s="44">
        <f>(I32/(I32+I12))*100</f>
        <v>31.674329501915711</v>
      </c>
      <c r="M30" s="44">
        <f>(J32/(J32+J12))*100</f>
        <v>6.6687060263077402</v>
      </c>
    </row>
    <row r="31" spans="1:13" s="8" customFormat="1" ht="75.599999999999994" customHeight="1" x14ac:dyDescent="0.25">
      <c r="A31" s="30" t="s">
        <v>40</v>
      </c>
      <c r="B31" s="43"/>
      <c r="C31" s="45"/>
      <c r="D31" s="45"/>
      <c r="E31" s="46"/>
      <c r="F31" s="46"/>
      <c r="G31" s="46"/>
      <c r="H31" s="45"/>
      <c r="I31" s="45"/>
      <c r="J31" s="45"/>
      <c r="K31" s="46"/>
      <c r="L31" s="46"/>
      <c r="M31" s="46"/>
    </row>
    <row r="32" spans="1:13" s="8" customFormat="1" ht="75.599999999999994" customHeight="1" x14ac:dyDescent="0.25">
      <c r="A32" s="31" t="s">
        <v>16</v>
      </c>
      <c r="B32" s="43">
        <v>6826</v>
      </c>
      <c r="C32" s="45">
        <v>6755</v>
      </c>
      <c r="D32" s="45">
        <v>71</v>
      </c>
      <c r="E32" s="44">
        <f>B32/B28*100</f>
        <v>48.487000994459436</v>
      </c>
      <c r="F32" s="44">
        <f t="shared" ref="F32:G32" si="4">C32/C28*100</f>
        <v>49.811960769854728</v>
      </c>
      <c r="G32" s="44">
        <f t="shared" si="4"/>
        <v>13.733075435203096</v>
      </c>
      <c r="H32" s="45">
        <v>8485</v>
      </c>
      <c r="I32" s="45">
        <v>8267</v>
      </c>
      <c r="J32" s="45">
        <v>218</v>
      </c>
      <c r="K32" s="44">
        <f>H32/H28*100</f>
        <v>44.195010156778999</v>
      </c>
      <c r="L32" s="44">
        <f t="shared" ref="L32" si="5">I32/I28*100</f>
        <v>45.460544404729177</v>
      </c>
      <c r="M32" s="44">
        <f>J32/J28*100</f>
        <v>21.499013806706113</v>
      </c>
    </row>
    <row r="33" spans="1:13" s="8" customFormat="1" ht="75.599999999999994" customHeight="1" x14ac:dyDescent="0.25">
      <c r="A33" s="31" t="s">
        <v>17</v>
      </c>
      <c r="B33" s="43">
        <v>7227</v>
      </c>
      <c r="C33" s="45">
        <v>6781</v>
      </c>
      <c r="D33" s="45">
        <v>446</v>
      </c>
      <c r="E33" s="44">
        <f>B33/B28*100</f>
        <v>51.335416962636735</v>
      </c>
      <c r="F33" s="44">
        <f t="shared" ref="F33:G33" si="6">C33/C28*100</f>
        <v>50.003687043728341</v>
      </c>
      <c r="G33" s="44">
        <f t="shared" si="6"/>
        <v>86.266924564796909</v>
      </c>
      <c r="H33" s="45">
        <v>10714</v>
      </c>
      <c r="I33" s="45">
        <v>9919</v>
      </c>
      <c r="J33" s="45">
        <v>795</v>
      </c>
      <c r="K33" s="44">
        <f>H33/H28*100</f>
        <v>55.804989843220994</v>
      </c>
      <c r="L33" s="44">
        <f t="shared" ref="L33" si="7">I33/I28*100</f>
        <v>54.544954632939238</v>
      </c>
      <c r="M33" s="44">
        <f>J33/J28*100</f>
        <v>78.402366863905328</v>
      </c>
    </row>
    <row r="34" spans="1:13" s="8" customFormat="1" ht="75.599999999999994" customHeight="1" x14ac:dyDescent="0.25">
      <c r="A34" s="31" t="s">
        <v>18</v>
      </c>
      <c r="B34" s="43">
        <v>25</v>
      </c>
      <c r="C34" s="45">
        <v>25</v>
      </c>
      <c r="D34" s="45" t="s">
        <v>7</v>
      </c>
      <c r="E34" s="44">
        <f>B34/B28*100</f>
        <v>0.17758204290382157</v>
      </c>
      <c r="F34" s="44">
        <f t="shared" ref="F34" si="8">C34/C28*100</f>
        <v>0.18435218641693091</v>
      </c>
      <c r="G34" s="44" t="s">
        <v>7</v>
      </c>
      <c r="H34" s="48" t="s">
        <v>7</v>
      </c>
      <c r="I34" s="48" t="s">
        <v>7</v>
      </c>
      <c r="J34" s="48" t="s">
        <v>7</v>
      </c>
      <c r="K34" s="48" t="s">
        <v>7</v>
      </c>
      <c r="L34" s="48" t="s">
        <v>7</v>
      </c>
      <c r="M34" s="48" t="s">
        <v>7</v>
      </c>
    </row>
    <row r="35" spans="1:13" s="8" customFormat="1" ht="75.599999999999994" customHeight="1" x14ac:dyDescent="0.25">
      <c r="A35" s="30" t="s">
        <v>41</v>
      </c>
      <c r="B35" s="43"/>
      <c r="C35" s="45"/>
      <c r="D35" s="45"/>
      <c r="E35" s="46"/>
      <c r="F35" s="46"/>
      <c r="G35" s="46"/>
      <c r="H35" s="45"/>
      <c r="I35" s="45"/>
      <c r="J35" s="45"/>
      <c r="K35" s="46"/>
      <c r="L35" s="46"/>
      <c r="M35" s="46"/>
    </row>
    <row r="36" spans="1:13" s="8" customFormat="1" ht="75.599999999999994" customHeight="1" x14ac:dyDescent="0.25">
      <c r="A36" s="31" t="s">
        <v>19</v>
      </c>
      <c r="B36" s="43">
        <v>917</v>
      </c>
      <c r="C36" s="45">
        <v>833</v>
      </c>
      <c r="D36" s="45">
        <v>84</v>
      </c>
      <c r="E36" s="44">
        <f>B36/B28*100</f>
        <v>6.5137093337121756</v>
      </c>
      <c r="F36" s="44">
        <f t="shared" ref="F36" si="9">C36/C28*100</f>
        <v>6.1426148514121381</v>
      </c>
      <c r="G36" s="44">
        <f>D36/D28*100</f>
        <v>16.247582205029012</v>
      </c>
      <c r="H36" s="45">
        <v>1009</v>
      </c>
      <c r="I36" s="45">
        <v>991</v>
      </c>
      <c r="J36" s="45">
        <v>18</v>
      </c>
      <c r="K36" s="44">
        <f>H36/H28*100</f>
        <v>5.2554820563571019</v>
      </c>
      <c r="L36" s="44">
        <f t="shared" ref="L36:M36" si="10">I36/I28*100</f>
        <v>5.4495463293923558</v>
      </c>
      <c r="M36" s="44">
        <f t="shared" si="10"/>
        <v>1.7751479289940828</v>
      </c>
    </row>
    <row r="37" spans="1:13" s="8" customFormat="1" ht="75.599999999999994" customHeight="1" x14ac:dyDescent="0.25">
      <c r="A37" s="31" t="s">
        <v>20</v>
      </c>
      <c r="B37" s="43">
        <v>9332</v>
      </c>
      <c r="C37" s="45">
        <v>9200</v>
      </c>
      <c r="D37" s="45">
        <v>131</v>
      </c>
      <c r="E37" s="44">
        <f>B37/B28*100</f>
        <v>66.287824975138506</v>
      </c>
      <c r="F37" s="44">
        <f t="shared" ref="F37" si="11">C37/C28*100</f>
        <v>67.841604601430575</v>
      </c>
      <c r="G37" s="44">
        <f>D37/D28*100</f>
        <v>25.338491295938105</v>
      </c>
      <c r="H37" s="45">
        <v>11129</v>
      </c>
      <c r="I37" s="45">
        <v>10506</v>
      </c>
      <c r="J37" s="45">
        <v>623</v>
      </c>
      <c r="K37" s="44">
        <f>H37/H28*100</f>
        <v>57.966560758372829</v>
      </c>
      <c r="L37" s="44">
        <f t="shared" ref="L37:M37" si="12">I37/I28*100</f>
        <v>57.772889744294751</v>
      </c>
      <c r="M37" s="44">
        <f t="shared" si="12"/>
        <v>61.439842209072978</v>
      </c>
    </row>
    <row r="38" spans="1:13" s="8" customFormat="1" ht="75.599999999999994" customHeight="1" x14ac:dyDescent="0.25">
      <c r="A38" s="31" t="s">
        <v>21</v>
      </c>
      <c r="B38" s="43">
        <v>1868</v>
      </c>
      <c r="C38" s="45">
        <v>1809</v>
      </c>
      <c r="D38" s="45">
        <v>59</v>
      </c>
      <c r="E38" s="44">
        <f>B38/B28*100</f>
        <v>13.268930245773547</v>
      </c>
      <c r="F38" s="44">
        <f t="shared" ref="F38" si="13">C38/C28*100</f>
        <v>13.33972420912912</v>
      </c>
      <c r="G38" s="44">
        <f>D38/D28*100</f>
        <v>11.411992263056092</v>
      </c>
      <c r="H38" s="45">
        <v>3150</v>
      </c>
      <c r="I38" s="45">
        <v>3087</v>
      </c>
      <c r="J38" s="45">
        <v>63</v>
      </c>
      <c r="K38" s="44">
        <f>H38/H28*100</f>
        <v>16.407104536694618</v>
      </c>
      <c r="L38" s="44">
        <f t="shared" ref="L38:M38" si="14">I38/I28*100</f>
        <v>16.975529282375586</v>
      </c>
      <c r="M38" s="44">
        <f t="shared" si="14"/>
        <v>6.2130177514792901</v>
      </c>
    </row>
    <row r="39" spans="1:13" s="8" customFormat="1" ht="75.599999999999994" customHeight="1" x14ac:dyDescent="0.25">
      <c r="A39" s="31" t="s">
        <v>22</v>
      </c>
      <c r="B39" s="43">
        <v>1961</v>
      </c>
      <c r="C39" s="45">
        <v>1719</v>
      </c>
      <c r="D39" s="45">
        <v>242</v>
      </c>
      <c r="E39" s="44">
        <f>B39/B28*100</f>
        <v>13.929535445375762</v>
      </c>
      <c r="F39" s="44">
        <f t="shared" ref="F39" si="15">C39/C28*100</f>
        <v>12.676056338028168</v>
      </c>
      <c r="G39" s="44">
        <f>D39/D28*100</f>
        <v>46.808510638297875</v>
      </c>
      <c r="H39" s="45">
        <v>3911</v>
      </c>
      <c r="I39" s="45">
        <v>3602</v>
      </c>
      <c r="J39" s="45">
        <v>309</v>
      </c>
      <c r="K39" s="44">
        <f>H39/H28*100</f>
        <v>20.370852648575447</v>
      </c>
      <c r="L39" s="44">
        <f t="shared" ref="L39:M39" si="16">I39/I28*100</f>
        <v>19.807533681605719</v>
      </c>
      <c r="M39" s="44">
        <f t="shared" si="16"/>
        <v>30.473372781065088</v>
      </c>
    </row>
    <row r="40" spans="1:13" s="8" customFormat="1" ht="75.599999999999994" customHeight="1" x14ac:dyDescent="0.25">
      <c r="A40" s="27" t="s">
        <v>45</v>
      </c>
      <c r="B40" s="37">
        <v>106863</v>
      </c>
      <c r="C40" s="38">
        <v>98800</v>
      </c>
      <c r="D40" s="38">
        <v>8063</v>
      </c>
      <c r="E40" s="39">
        <f>SUM(E41:E42)</f>
        <v>99.999999999999986</v>
      </c>
      <c r="F40" s="39">
        <f>SUM(F41:F42)</f>
        <v>100</v>
      </c>
      <c r="G40" s="39">
        <f t="shared" ref="G40" si="17">SUM(G41:G42)</f>
        <v>100</v>
      </c>
      <c r="H40" s="38">
        <v>122455</v>
      </c>
      <c r="I40" s="38">
        <v>113772</v>
      </c>
      <c r="J40" s="38">
        <v>8683</v>
      </c>
      <c r="K40" s="39">
        <f>SUM(K41:K42)</f>
        <v>100</v>
      </c>
      <c r="L40" s="39">
        <f t="shared" ref="L40" si="18">SUM(L41:L42)</f>
        <v>99.999999999999986</v>
      </c>
      <c r="M40" s="39">
        <f t="shared" ref="M40" si="19">SUM(M41:M42)</f>
        <v>100</v>
      </c>
    </row>
    <row r="41" spans="1:13" s="8" customFormat="1" ht="75.599999999999994" customHeight="1" x14ac:dyDescent="0.25">
      <c r="A41" s="32" t="s">
        <v>32</v>
      </c>
      <c r="B41" s="43">
        <v>12364</v>
      </c>
      <c r="C41" s="45">
        <v>11348</v>
      </c>
      <c r="D41" s="45">
        <v>1016</v>
      </c>
      <c r="E41" s="44">
        <f>B41/B40*100</f>
        <v>11.569954053320606</v>
      </c>
      <c r="F41" s="44">
        <f t="shared" ref="F41:G41" si="20">C41/C40*100</f>
        <v>11.48582995951417</v>
      </c>
      <c r="G41" s="44">
        <f t="shared" si="20"/>
        <v>12.600768944561578</v>
      </c>
      <c r="H41" s="45">
        <v>11003</v>
      </c>
      <c r="I41" s="45">
        <v>10424</v>
      </c>
      <c r="J41" s="45">
        <v>579</v>
      </c>
      <c r="K41" s="44">
        <f>H41/H40*100</f>
        <v>8.9853415540402608</v>
      </c>
      <c r="L41" s="44">
        <f t="shared" ref="L41" si="21">I41/I40*100</f>
        <v>9.1621840171571218</v>
      </c>
      <c r="M41" s="44">
        <f t="shared" ref="M41" si="22">J41/J40*100</f>
        <v>6.6682022342508347</v>
      </c>
    </row>
    <row r="42" spans="1:13" s="8" customFormat="1" ht="75.599999999999994" customHeight="1" x14ac:dyDescent="0.25">
      <c r="A42" s="32" t="s">
        <v>34</v>
      </c>
      <c r="B42" s="43">
        <v>94499</v>
      </c>
      <c r="C42" s="45">
        <v>87452</v>
      </c>
      <c r="D42" s="45">
        <v>7047</v>
      </c>
      <c r="E42" s="44">
        <f>B42/B40*100</f>
        <v>88.430045946679385</v>
      </c>
      <c r="F42" s="44">
        <f t="shared" ref="F42:G42" si="23">C42/C40*100</f>
        <v>88.514170040485823</v>
      </c>
      <c r="G42" s="44">
        <f t="shared" si="23"/>
        <v>87.39923105543842</v>
      </c>
      <c r="H42" s="45">
        <v>111452</v>
      </c>
      <c r="I42" s="45">
        <v>103348</v>
      </c>
      <c r="J42" s="45">
        <v>8104</v>
      </c>
      <c r="K42" s="44">
        <f>H42/H40*100</f>
        <v>91.014658445959739</v>
      </c>
      <c r="L42" s="44">
        <f t="shared" ref="L42" si="24">I42/I40*100</f>
        <v>90.837815982842869</v>
      </c>
      <c r="M42" s="44">
        <f t="shared" ref="M42" si="25">J42/J40*100</f>
        <v>93.331797765749172</v>
      </c>
    </row>
    <row r="43" spans="1:13" s="8" customFormat="1" ht="75.599999999999994" customHeight="1" x14ac:dyDescent="0.25">
      <c r="A43" s="27" t="s">
        <v>80</v>
      </c>
      <c r="B43" s="37">
        <v>38782</v>
      </c>
      <c r="C43" s="38">
        <v>36514</v>
      </c>
      <c r="D43" s="38">
        <v>2268</v>
      </c>
      <c r="E43" s="39">
        <f>SUM(E44:E46)</f>
        <v>100</v>
      </c>
      <c r="F43" s="39">
        <f t="shared" ref="F43:G43" si="26">SUM(F44:F46)</f>
        <v>100.00000000000001</v>
      </c>
      <c r="G43" s="39">
        <f t="shared" si="26"/>
        <v>100</v>
      </c>
      <c r="H43" s="38">
        <v>50122</v>
      </c>
      <c r="I43" s="38">
        <v>47439</v>
      </c>
      <c r="J43" s="38">
        <v>2683</v>
      </c>
      <c r="K43" s="39">
        <f>SUM(K44:K46)</f>
        <v>99.999999999999986</v>
      </c>
      <c r="L43" s="39">
        <f t="shared" ref="L43:M43" si="27">SUM(L44:L46)</f>
        <v>100</v>
      </c>
      <c r="M43" s="39">
        <f t="shared" si="27"/>
        <v>100</v>
      </c>
    </row>
    <row r="44" spans="1:13" s="8" customFormat="1" ht="75.599999999999994" customHeight="1" x14ac:dyDescent="0.25">
      <c r="A44" s="32" t="s">
        <v>30</v>
      </c>
      <c r="B44" s="43">
        <v>14078</v>
      </c>
      <c r="C44" s="45">
        <v>13561</v>
      </c>
      <c r="D44" s="45">
        <v>517</v>
      </c>
      <c r="E44" s="44">
        <f>B44/B43*100</f>
        <v>36.300345521118047</v>
      </c>
      <c r="F44" s="44">
        <f t="shared" ref="F44:G44" si="28">C44/C43*100</f>
        <v>37.139179492797282</v>
      </c>
      <c r="G44" s="44">
        <f t="shared" si="28"/>
        <v>22.79541446208113</v>
      </c>
      <c r="H44" s="45">
        <v>19199</v>
      </c>
      <c r="I44" s="45">
        <v>18185</v>
      </c>
      <c r="J44" s="45">
        <v>1014</v>
      </c>
      <c r="K44" s="44">
        <f>H44/H43*100</f>
        <v>38.304536929891064</v>
      </c>
      <c r="L44" s="44">
        <f t="shared" ref="L44:M44" si="29">I44/I43*100</f>
        <v>38.333438731845106</v>
      </c>
      <c r="M44" s="44">
        <f t="shared" si="29"/>
        <v>37.793514722325753</v>
      </c>
    </row>
    <row r="45" spans="1:13" s="8" customFormat="1" ht="75.599999999999994" customHeight="1" x14ac:dyDescent="0.25">
      <c r="A45" s="32" t="s">
        <v>31</v>
      </c>
      <c r="B45" s="43">
        <v>12340</v>
      </c>
      <c r="C45" s="45">
        <v>11605</v>
      </c>
      <c r="D45" s="45">
        <v>735</v>
      </c>
      <c r="E45" s="44">
        <f>B45/B43*100</f>
        <v>31.818885049765356</v>
      </c>
      <c r="F45" s="44">
        <f t="shared" ref="F45:G45" si="30">C45/C43*100</f>
        <v>31.782330065180481</v>
      </c>
      <c r="G45" s="44">
        <f t="shared" si="30"/>
        <v>32.407407407407405</v>
      </c>
      <c r="H45" s="45">
        <v>19920</v>
      </c>
      <c r="I45" s="45">
        <v>18830</v>
      </c>
      <c r="J45" s="45">
        <v>1090</v>
      </c>
      <c r="K45" s="44">
        <f>H45/H43*100</f>
        <v>39.743027014085627</v>
      </c>
      <c r="L45" s="44">
        <f t="shared" ref="L45:M45" si="31">I45/I43*100</f>
        <v>39.693079533716983</v>
      </c>
      <c r="M45" s="44">
        <f t="shared" si="31"/>
        <v>40.626164740961613</v>
      </c>
    </row>
    <row r="46" spans="1:13" s="8" customFormat="1" ht="75.599999999999994" customHeight="1" x14ac:dyDescent="0.25">
      <c r="A46" s="32" t="s">
        <v>32</v>
      </c>
      <c r="B46" s="43">
        <v>12364</v>
      </c>
      <c r="C46" s="45">
        <v>11348</v>
      </c>
      <c r="D46" s="45">
        <v>1016</v>
      </c>
      <c r="E46" s="44">
        <f>B46/B43*100</f>
        <v>31.880769429116601</v>
      </c>
      <c r="F46" s="44">
        <f t="shared" ref="F46:G46" si="32">C46/C43*100</f>
        <v>31.07849044202224</v>
      </c>
      <c r="G46" s="44">
        <f t="shared" si="32"/>
        <v>44.797178130511462</v>
      </c>
      <c r="H46" s="45">
        <v>11003</v>
      </c>
      <c r="I46" s="45">
        <v>10424</v>
      </c>
      <c r="J46" s="45">
        <v>579</v>
      </c>
      <c r="K46" s="44">
        <f>H46/H43*100</f>
        <v>21.952436056023302</v>
      </c>
      <c r="L46" s="44">
        <f t="shared" ref="L46" si="33">I46/I43*100</f>
        <v>21.973481734437911</v>
      </c>
      <c r="M46" s="44">
        <f>J46/J43*100</f>
        <v>21.580320536712634</v>
      </c>
    </row>
    <row r="47" spans="1:13" s="8" customFormat="1" ht="75.599999999999994" customHeight="1" x14ac:dyDescent="0.25">
      <c r="A47" s="32" t="s">
        <v>33</v>
      </c>
      <c r="B47" s="43"/>
      <c r="C47" s="45"/>
      <c r="D47" s="45"/>
      <c r="E47" s="44">
        <f>B28/B7*100</f>
        <v>6.9128067134460434</v>
      </c>
      <c r="F47" s="44">
        <f>C28/C7*100</f>
        <v>8.9824008266378765</v>
      </c>
      <c r="G47" s="44">
        <f>D28/D7*100</f>
        <v>0.98143437488135477</v>
      </c>
      <c r="H47" s="45"/>
      <c r="I47" s="45"/>
      <c r="J47" s="45"/>
      <c r="K47" s="44">
        <f>H28/H7*100</f>
        <v>9.3160589077322467</v>
      </c>
      <c r="L47" s="44">
        <f>I28/I7*100</f>
        <v>11.540023606757117</v>
      </c>
      <c r="M47" s="44">
        <f>J28/J7*100</f>
        <v>2.0905923344947737</v>
      </c>
    </row>
    <row r="48" spans="1:13" s="8" customFormat="1" ht="101.45" customHeight="1" x14ac:dyDescent="0.25">
      <c r="A48" s="25" t="s">
        <v>77</v>
      </c>
      <c r="B48" s="43"/>
      <c r="C48" s="45"/>
      <c r="D48" s="45"/>
      <c r="E48" s="44">
        <f>(B45/B7*100)+E29</f>
        <v>12.972192623655175</v>
      </c>
      <c r="F48" s="44">
        <f>(C45/C7*100)+F29</f>
        <v>16.669205752021888</v>
      </c>
      <c r="G48" s="44">
        <f>(D45/D7*100)+G29</f>
        <v>2.376703747294886</v>
      </c>
      <c r="H48" s="45"/>
      <c r="I48" s="45"/>
      <c r="J48" s="45"/>
      <c r="K48" s="44">
        <f>(H45/H7*100)+K29</f>
        <v>18.981973457553924</v>
      </c>
      <c r="L48" s="44">
        <f>(I45/I7*100)+L29</f>
        <v>23.489357921590027</v>
      </c>
      <c r="M48" s="44">
        <f>(J45/J7*100)+M29</f>
        <v>4.3378760076696281</v>
      </c>
    </row>
    <row r="49" spans="1:13" s="8" customFormat="1" ht="101.45" customHeight="1" x14ac:dyDescent="0.25">
      <c r="A49" s="25" t="s">
        <v>78</v>
      </c>
      <c r="B49" s="43"/>
      <c r="C49" s="45"/>
      <c r="D49" s="45"/>
      <c r="E49" s="44">
        <f>(B44+B46)/(B7+B46)*100</f>
        <v>12.240816609957642</v>
      </c>
      <c r="F49" s="44">
        <f>(C44+C46)/(C7+C46)*100</f>
        <v>15.345519064076738</v>
      </c>
      <c r="G49" s="44">
        <f>(D44+D46)/(D7+D46)*100</f>
        <v>2.85506760531903</v>
      </c>
      <c r="H49" s="45"/>
      <c r="I49" s="45"/>
      <c r="J49" s="45"/>
      <c r="K49" s="44">
        <f>(H44+H46)/(H7+H46)*100</f>
        <v>13.912330483490564</v>
      </c>
      <c r="L49" s="44">
        <f>(I44+I46)/(I7+I46)*100</f>
        <v>17.028558503862957</v>
      </c>
      <c r="M49" s="44">
        <f>(J44+J46)/(J7+J46)*100</f>
        <v>3.2455890143025954</v>
      </c>
    </row>
    <row r="50" spans="1:13" s="8" customFormat="1" ht="101.45" customHeight="1" thickBot="1" x14ac:dyDescent="0.3">
      <c r="A50" s="25" t="s">
        <v>79</v>
      </c>
      <c r="B50" s="43"/>
      <c r="C50" s="45"/>
      <c r="D50" s="45"/>
      <c r="E50" s="44">
        <f>(B44+B45+B46)/(B7+B46)*100</f>
        <v>17.953382866930536</v>
      </c>
      <c r="F50" s="44">
        <f>(C44+C45+C46)/(C7+C46)*100</f>
        <v>22.494932879910795</v>
      </c>
      <c r="G50" s="44">
        <f>(D44+D45+D46)/(D7+D46)*100</f>
        <v>4.2239356352665105</v>
      </c>
      <c r="H50" s="45"/>
      <c r="I50" s="45"/>
      <c r="J50" s="45"/>
      <c r="K50" s="44">
        <f>(H44+H45+H46)/(H7+H46)*100</f>
        <v>23.088332841981131</v>
      </c>
      <c r="L50" s="44">
        <f>(I44+I45+I46)/(I7+I46)*100</f>
        <v>28.236491553873076</v>
      </c>
      <c r="M50" s="44">
        <f>(J44+J45+J46)/(J7+J46)*100</f>
        <v>5.4663624139195637</v>
      </c>
    </row>
    <row r="51" spans="1:13" ht="23.25" hidden="1" customHeight="1" thickBot="1" x14ac:dyDescent="0.25">
      <c r="A51" s="9"/>
      <c r="B51" s="10"/>
      <c r="C51" s="10"/>
      <c r="D51" s="10"/>
      <c r="E51" s="10"/>
      <c r="F51" s="10"/>
      <c r="G51" s="10"/>
      <c r="H51" s="11"/>
      <c r="I51" s="10"/>
      <c r="J51" s="11"/>
      <c r="K51" s="10"/>
      <c r="L51" s="11"/>
      <c r="M51" s="12"/>
    </row>
    <row r="52" spans="1:13" ht="23.25" hidden="1" customHeight="1" thickBot="1" x14ac:dyDescent="0.25">
      <c r="A52" s="13" t="s">
        <v>9</v>
      </c>
      <c r="B52" s="10"/>
      <c r="C52" s="10"/>
      <c r="D52" s="10"/>
      <c r="E52" s="10"/>
      <c r="F52" s="10"/>
      <c r="G52" s="10"/>
      <c r="H52" s="11"/>
      <c r="I52" s="10"/>
      <c r="J52" s="11"/>
      <c r="K52" s="10"/>
      <c r="L52" s="11"/>
      <c r="M52" s="12"/>
    </row>
    <row r="53" spans="1:13" ht="23.25" hidden="1" customHeight="1" thickBot="1" x14ac:dyDescent="0.25">
      <c r="A53" s="14" t="s">
        <v>10</v>
      </c>
      <c r="B53" s="15"/>
      <c r="C53" s="15"/>
      <c r="D53" s="15"/>
      <c r="E53" s="15"/>
      <c r="F53" s="15"/>
      <c r="G53" s="15"/>
      <c r="H53" s="11">
        <v>249822</v>
      </c>
      <c r="I53" s="15" t="e">
        <f>H53/#REF!*100</f>
        <v>#REF!</v>
      </c>
      <c r="J53" s="11">
        <v>309749</v>
      </c>
      <c r="K53" s="15" t="e">
        <f>J53/#REF!*100</f>
        <v>#REF!</v>
      </c>
      <c r="L53" s="11">
        <v>341920</v>
      </c>
      <c r="M53" s="16" t="e">
        <f>L53/#REF!*100</f>
        <v>#REF!</v>
      </c>
    </row>
    <row r="54" spans="1:13" ht="23.25" hidden="1" customHeight="1" thickBot="1" x14ac:dyDescent="0.25">
      <c r="A54" s="14" t="s">
        <v>11</v>
      </c>
      <c r="B54" s="15"/>
      <c r="C54" s="15"/>
      <c r="D54" s="15"/>
      <c r="E54" s="15"/>
      <c r="F54" s="15"/>
      <c r="G54" s="15"/>
      <c r="H54" s="11">
        <v>31291</v>
      </c>
      <c r="I54" s="15" t="e">
        <f>H54/#REF!*100</f>
        <v>#REF!</v>
      </c>
      <c r="J54" s="11">
        <v>34259</v>
      </c>
      <c r="K54" s="15" t="e">
        <f>J54/#REF!*100</f>
        <v>#REF!</v>
      </c>
      <c r="L54" s="11">
        <v>29680</v>
      </c>
      <c r="M54" s="16" t="e">
        <f>L54/#REF!*100</f>
        <v>#REF!</v>
      </c>
    </row>
    <row r="55" spans="1:13" ht="23.25" hidden="1" customHeight="1" thickBot="1" x14ac:dyDescent="0.25">
      <c r="A55" s="14" t="s">
        <v>12</v>
      </c>
      <c r="B55" s="15"/>
      <c r="C55" s="15"/>
      <c r="D55" s="15"/>
      <c r="E55" s="15"/>
      <c r="F55" s="15"/>
      <c r="G55" s="15"/>
      <c r="H55" s="11">
        <v>28480</v>
      </c>
      <c r="I55" s="15" t="e">
        <f>H55/#REF!*100</f>
        <v>#REF!</v>
      </c>
      <c r="J55" s="11">
        <v>30871</v>
      </c>
      <c r="K55" s="15" t="e">
        <f>J55/#REF!*100</f>
        <v>#REF!</v>
      </c>
      <c r="L55" s="11">
        <v>29865</v>
      </c>
      <c r="M55" s="16" t="e">
        <f>L55/#REF!*100</f>
        <v>#REF!</v>
      </c>
    </row>
    <row r="56" spans="1:13" ht="23.25" hidden="1" customHeight="1" thickBot="1" x14ac:dyDescent="0.25">
      <c r="A56" s="14" t="s">
        <v>8</v>
      </c>
      <c r="B56" s="15"/>
      <c r="C56" s="15"/>
      <c r="D56" s="15"/>
      <c r="E56" s="15"/>
      <c r="F56" s="15"/>
      <c r="G56" s="15"/>
      <c r="H56" s="11">
        <v>23251</v>
      </c>
      <c r="I56" s="15" t="e">
        <f>H56/#REF!*100</f>
        <v>#REF!</v>
      </c>
      <c r="J56" s="11">
        <v>18493</v>
      </c>
      <c r="K56" s="15" t="e">
        <f>J56/#REF!*100</f>
        <v>#REF!</v>
      </c>
      <c r="L56" s="11">
        <v>21213</v>
      </c>
      <c r="M56" s="16" t="e">
        <f>L56/#REF!*100</f>
        <v>#REF!</v>
      </c>
    </row>
    <row r="57" spans="1:13" ht="2.25" customHeight="1" thickBot="1" x14ac:dyDescent="0.55000000000000004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</row>
    <row r="58" spans="1:13" ht="33.6" customHeight="1" thickTop="1" x14ac:dyDescent="0.5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x14ac:dyDescent="0.5">
      <c r="A59" s="2" t="s">
        <v>81</v>
      </c>
      <c r="B59" s="20"/>
      <c r="C59" s="20"/>
      <c r="D59" s="20"/>
      <c r="E59" s="20"/>
      <c r="F59" s="20"/>
      <c r="G59" s="20"/>
      <c r="H59" s="21"/>
      <c r="I59" s="20"/>
      <c r="J59" s="20"/>
      <c r="K59" s="20"/>
      <c r="L59" s="20"/>
      <c r="M59" s="20"/>
    </row>
    <row r="60" spans="1:13" x14ac:dyDescent="0.5">
      <c r="A60" s="22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x14ac:dyDescent="0.5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3" spans="1:13" x14ac:dyDescent="0.5">
      <c r="D63" s="24" t="s">
        <v>5</v>
      </c>
      <c r="E63" s="24" t="s">
        <v>13</v>
      </c>
    </row>
    <row r="65" spans="1:1" x14ac:dyDescent="0.5">
      <c r="A65" s="23" t="s">
        <v>14</v>
      </c>
    </row>
  </sheetData>
  <mergeCells count="7">
    <mergeCell ref="A1:A3"/>
    <mergeCell ref="B1:G1"/>
    <mergeCell ref="H1:M1"/>
    <mergeCell ref="B2:D2"/>
    <mergeCell ref="E2:G2"/>
    <mergeCell ref="H2:J2"/>
    <mergeCell ref="K2:M2"/>
  </mergeCells>
  <printOptions horizontalCentered="1"/>
  <pageMargins left="0.2" right="0.2" top="0.75" bottom="0.75" header="0.3" footer="0.3"/>
  <pageSetup scale="30" orientation="portrait" horizontalDpi="1200" verticalDpi="1200" r:id="rId1"/>
  <ignoredErrors>
    <ignoredError sqref="E40 G40:M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opLeftCell="A19" zoomScale="30" zoomScaleNormal="30" zoomScaleSheetLayoutView="98" workbookViewId="0">
      <selection activeCell="L13" sqref="L13"/>
    </sheetView>
  </sheetViews>
  <sheetFormatPr defaultColWidth="8.85546875" defaultRowHeight="39" x14ac:dyDescent="0.55000000000000004"/>
  <cols>
    <col min="1" max="1" width="134.85546875" style="23" customWidth="1"/>
    <col min="2" max="13" width="30.28515625" style="24" customWidth="1"/>
    <col min="14" max="16384" width="8.85546875" style="3"/>
  </cols>
  <sheetData>
    <row r="1" spans="1:25" ht="55.5" customHeight="1" thickTop="1" thickBot="1" x14ac:dyDescent="0.6">
      <c r="A1" s="51" t="s">
        <v>36</v>
      </c>
      <c r="B1" s="53">
        <v>2014</v>
      </c>
      <c r="C1" s="53"/>
      <c r="D1" s="53"/>
      <c r="E1" s="53"/>
      <c r="F1" s="53"/>
      <c r="G1" s="54"/>
      <c r="H1" s="55">
        <v>2017</v>
      </c>
      <c r="I1" s="53"/>
      <c r="J1" s="53"/>
      <c r="K1" s="53"/>
      <c r="L1" s="53"/>
      <c r="M1" s="54"/>
    </row>
    <row r="2" spans="1:25" ht="55.5" customHeight="1" thickTop="1" thickBot="1" x14ac:dyDescent="0.6">
      <c r="A2" s="52"/>
      <c r="B2" s="56" t="s">
        <v>47</v>
      </c>
      <c r="C2" s="57"/>
      <c r="D2" s="58"/>
      <c r="E2" s="56" t="s">
        <v>46</v>
      </c>
      <c r="F2" s="57"/>
      <c r="G2" s="58"/>
      <c r="H2" s="56" t="s">
        <v>47</v>
      </c>
      <c r="I2" s="57"/>
      <c r="J2" s="58"/>
      <c r="K2" s="56" t="s">
        <v>46</v>
      </c>
      <c r="L2" s="57"/>
      <c r="M2" s="58"/>
    </row>
    <row r="3" spans="1:25" ht="55.5" customHeight="1" thickBot="1" x14ac:dyDescent="0.6">
      <c r="A3" s="52"/>
      <c r="B3" s="33" t="s">
        <v>0</v>
      </c>
      <c r="C3" s="33" t="s">
        <v>2</v>
      </c>
      <c r="D3" s="33" t="s">
        <v>3</v>
      </c>
      <c r="E3" s="33" t="s">
        <v>0</v>
      </c>
      <c r="F3" s="33" t="s">
        <v>2</v>
      </c>
      <c r="G3" s="33" t="s">
        <v>3</v>
      </c>
      <c r="H3" s="33" t="s">
        <v>0</v>
      </c>
      <c r="I3" s="33" t="s">
        <v>2</v>
      </c>
      <c r="J3" s="33" t="s">
        <v>3</v>
      </c>
      <c r="K3" s="33" t="s">
        <v>0</v>
      </c>
      <c r="L3" s="33" t="s">
        <v>2</v>
      </c>
      <c r="M3" s="33" t="s">
        <v>3</v>
      </c>
    </row>
    <row r="4" spans="1:25" ht="9" customHeight="1" thickTop="1" x14ac:dyDescent="0.55000000000000004">
      <c r="A4" s="26"/>
      <c r="B4" s="34"/>
      <c r="C4" s="35"/>
      <c r="D4" s="36"/>
      <c r="E4" s="35"/>
      <c r="F4" s="36"/>
      <c r="G4" s="35"/>
      <c r="H4" s="36"/>
      <c r="I4" s="35"/>
      <c r="J4" s="36"/>
      <c r="K4" s="35"/>
      <c r="L4" s="36"/>
      <c r="M4" s="35"/>
      <c r="U4" s="4"/>
      <c r="V4" s="4"/>
      <c r="W4" s="4"/>
      <c r="X4" s="4"/>
      <c r="Y4" s="4"/>
    </row>
    <row r="5" spans="1:25" s="8" customFormat="1" ht="113.25" customHeight="1" x14ac:dyDescent="0.25">
      <c r="A5" s="27" t="s">
        <v>48</v>
      </c>
      <c r="B5" s="37">
        <v>189573</v>
      </c>
      <c r="C5" s="38">
        <v>108531</v>
      </c>
      <c r="D5" s="38">
        <v>81041</v>
      </c>
      <c r="E5" s="39">
        <f>SUM(E6:E14)</f>
        <v>100</v>
      </c>
      <c r="F5" s="39">
        <f t="shared" ref="F5:G5" si="0">SUM(F6:F14)</f>
        <v>100</v>
      </c>
      <c r="G5" s="39">
        <f t="shared" si="0"/>
        <v>99.998766056687344</v>
      </c>
      <c r="H5" s="38">
        <v>186886</v>
      </c>
      <c r="I5" s="38">
        <v>103781</v>
      </c>
      <c r="J5" s="38">
        <v>83105</v>
      </c>
      <c r="K5" s="39">
        <f>SUM(K6:K14)</f>
        <v>100.00053508556019</v>
      </c>
      <c r="L5" s="39">
        <f t="shared" ref="L5" si="1">SUM(L6:L14)</f>
        <v>100</v>
      </c>
      <c r="M5" s="39">
        <f t="shared" ref="M5" si="2">SUM(M6:M14)</f>
        <v>100.00120329703387</v>
      </c>
      <c r="N5" s="5"/>
      <c r="O5" s="5"/>
      <c r="P5" s="5"/>
      <c r="Q5" s="5"/>
      <c r="R5" s="5"/>
      <c r="S5" s="5"/>
      <c r="T5" s="5"/>
      <c r="U5" s="5"/>
      <c r="V5" s="6"/>
      <c r="W5" s="7"/>
      <c r="X5" s="7"/>
      <c r="Y5" s="7"/>
    </row>
    <row r="6" spans="1:25" s="8" customFormat="1" ht="75.75" customHeight="1" x14ac:dyDescent="0.25">
      <c r="A6" s="32" t="s">
        <v>50</v>
      </c>
      <c r="B6" s="43">
        <v>14390</v>
      </c>
      <c r="C6" s="44">
        <v>9549</v>
      </c>
      <c r="D6" s="45">
        <v>4841</v>
      </c>
      <c r="E6" s="44">
        <f>B6/$B$5*100</f>
        <v>7.5907434075527638</v>
      </c>
      <c r="F6" s="44">
        <f>C6/$C$5*100</f>
        <v>8.7984078281781244</v>
      </c>
      <c r="G6" s="44">
        <f>D6/$D$5*100</f>
        <v>5.9735195765106557</v>
      </c>
      <c r="H6" s="45">
        <v>18373</v>
      </c>
      <c r="I6" s="45">
        <v>10789</v>
      </c>
      <c r="J6" s="45">
        <v>7583</v>
      </c>
      <c r="K6" s="44">
        <f>H6/$H$5*100</f>
        <v>9.8311269972068533</v>
      </c>
      <c r="L6" s="44">
        <f>I6/$I$5*100</f>
        <v>10.395929890827802</v>
      </c>
      <c r="M6" s="44">
        <f>J6/$J$5*100</f>
        <v>9.1246014078575293</v>
      </c>
    </row>
    <row r="7" spans="1:25" s="8" customFormat="1" ht="75.75" customHeight="1" x14ac:dyDescent="0.25">
      <c r="A7" s="32" t="s">
        <v>51</v>
      </c>
      <c r="B7" s="43">
        <v>32219</v>
      </c>
      <c r="C7" s="44">
        <v>14490</v>
      </c>
      <c r="D7" s="45">
        <v>17729</v>
      </c>
      <c r="E7" s="44">
        <f t="shared" ref="E7:E14" si="3">B7/$B$5*100</f>
        <v>16.995563714242007</v>
      </c>
      <c r="F7" s="44">
        <f t="shared" ref="F7:F14" si="4">C7/$C$5*100</f>
        <v>13.351024131354174</v>
      </c>
      <c r="G7" s="44">
        <f t="shared" ref="G7:G14" si="5">D7/$D$5*100</f>
        <v>21.876580989869325</v>
      </c>
      <c r="H7" s="45">
        <v>31857</v>
      </c>
      <c r="I7" s="45">
        <v>13059</v>
      </c>
      <c r="J7" s="45">
        <v>18799</v>
      </c>
      <c r="K7" s="44">
        <f t="shared" ref="K7:K14" si="6">H7/$H$5*100</f>
        <v>17.04622069068844</v>
      </c>
      <c r="L7" s="44">
        <f t="shared" ref="L7:L14" si="7">I7/$I$5*100</f>
        <v>12.583228143879902</v>
      </c>
      <c r="M7" s="44">
        <f t="shared" ref="M7:M14" si="8">J7/$J$5*100</f>
        <v>22.620780939774985</v>
      </c>
    </row>
    <row r="8" spans="1:25" s="8" customFormat="1" ht="75.75" customHeight="1" x14ac:dyDescent="0.25">
      <c r="A8" s="32" t="s">
        <v>75</v>
      </c>
      <c r="B8" s="43">
        <v>30640</v>
      </c>
      <c r="C8" s="45">
        <v>19959</v>
      </c>
      <c r="D8" s="45">
        <v>10681</v>
      </c>
      <c r="E8" s="44">
        <f t="shared" si="3"/>
        <v>16.162639194400047</v>
      </c>
      <c r="F8" s="44">
        <f t="shared" si="4"/>
        <v>18.390137380103379</v>
      </c>
      <c r="G8" s="44">
        <f t="shared" si="5"/>
        <v>13.179748522352883</v>
      </c>
      <c r="H8" s="45">
        <v>25897</v>
      </c>
      <c r="I8" s="45">
        <v>16710</v>
      </c>
      <c r="J8" s="45">
        <v>9187</v>
      </c>
      <c r="K8" s="44">
        <f t="shared" si="6"/>
        <v>13.857110752009246</v>
      </c>
      <c r="L8" s="44">
        <f t="shared" si="7"/>
        <v>16.101213131498056</v>
      </c>
      <c r="M8" s="44">
        <f t="shared" si="8"/>
        <v>11.05468985018952</v>
      </c>
    </row>
    <row r="9" spans="1:25" s="8" customFormat="1" ht="75.75" customHeight="1" x14ac:dyDescent="0.25">
      <c r="A9" s="32" t="s">
        <v>52</v>
      </c>
      <c r="B9" s="43">
        <v>21555</v>
      </c>
      <c r="C9" s="45">
        <v>6710</v>
      </c>
      <c r="D9" s="45">
        <v>14845</v>
      </c>
      <c r="E9" s="44">
        <f t="shared" si="3"/>
        <v>11.370290072953427</v>
      </c>
      <c r="F9" s="44">
        <f t="shared" si="4"/>
        <v>6.182565349992168</v>
      </c>
      <c r="G9" s="44">
        <f t="shared" si="5"/>
        <v>18.317888476203404</v>
      </c>
      <c r="H9" s="45">
        <v>19045</v>
      </c>
      <c r="I9" s="45">
        <v>6590</v>
      </c>
      <c r="J9" s="45">
        <v>12455</v>
      </c>
      <c r="K9" s="44">
        <f t="shared" si="6"/>
        <v>10.190704493648536</v>
      </c>
      <c r="L9" s="44">
        <f t="shared" si="7"/>
        <v>6.3499099064375955</v>
      </c>
      <c r="M9" s="44">
        <f t="shared" si="8"/>
        <v>14.987064556885867</v>
      </c>
    </row>
    <row r="10" spans="1:25" s="8" customFormat="1" ht="75.75" customHeight="1" x14ac:dyDescent="0.25">
      <c r="A10" s="32" t="s">
        <v>53</v>
      </c>
      <c r="B10" s="43">
        <v>37005</v>
      </c>
      <c r="C10" s="45">
        <v>24490</v>
      </c>
      <c r="D10" s="45">
        <v>12515</v>
      </c>
      <c r="E10" s="44">
        <f t="shared" si="3"/>
        <v>19.52018483644823</v>
      </c>
      <c r="F10" s="44">
        <f t="shared" si="4"/>
        <v>22.564981433876035</v>
      </c>
      <c r="G10" s="44">
        <f t="shared" si="5"/>
        <v>15.442800557742379</v>
      </c>
      <c r="H10" s="45">
        <v>39897</v>
      </c>
      <c r="I10" s="45">
        <v>24467</v>
      </c>
      <c r="J10" s="45">
        <v>15430</v>
      </c>
      <c r="K10" s="44">
        <f t="shared" si="6"/>
        <v>21.348308594544267</v>
      </c>
      <c r="L10" s="44">
        <f t="shared" si="7"/>
        <v>23.575606324857151</v>
      </c>
      <c r="M10" s="44">
        <f t="shared" si="8"/>
        <v>18.566873232657482</v>
      </c>
    </row>
    <row r="11" spans="1:25" s="8" customFormat="1" ht="75.75" customHeight="1" x14ac:dyDescent="0.25">
      <c r="A11" s="25" t="s">
        <v>76</v>
      </c>
      <c r="B11" s="43">
        <v>2583</v>
      </c>
      <c r="C11" s="45">
        <v>2004</v>
      </c>
      <c r="D11" s="45">
        <v>578</v>
      </c>
      <c r="E11" s="44">
        <f t="shared" si="3"/>
        <v>1.362535804149325</v>
      </c>
      <c r="F11" s="44">
        <f t="shared" si="4"/>
        <v>1.8464770434253808</v>
      </c>
      <c r="G11" s="44">
        <f t="shared" si="5"/>
        <v>0.71321923470835757</v>
      </c>
      <c r="H11" s="45">
        <v>2006</v>
      </c>
      <c r="I11" s="45">
        <v>1815</v>
      </c>
      <c r="J11" s="45">
        <v>191</v>
      </c>
      <c r="K11" s="44">
        <f t="shared" si="6"/>
        <v>1.0733816337232325</v>
      </c>
      <c r="L11" s="44">
        <f t="shared" si="7"/>
        <v>1.7488750349293223</v>
      </c>
      <c r="M11" s="44">
        <f t="shared" si="8"/>
        <v>0.22982973346970698</v>
      </c>
    </row>
    <row r="12" spans="1:25" s="8" customFormat="1" ht="75.75" customHeight="1" x14ac:dyDescent="0.25">
      <c r="A12" s="32" t="s">
        <v>54</v>
      </c>
      <c r="B12" s="43">
        <v>17383</v>
      </c>
      <c r="C12" s="45">
        <v>14124</v>
      </c>
      <c r="D12" s="45">
        <v>3259</v>
      </c>
      <c r="E12" s="44">
        <f t="shared" si="3"/>
        <v>9.1695547361702356</v>
      </c>
      <c r="F12" s="44">
        <f t="shared" si="4"/>
        <v>13.013793294081873</v>
      </c>
      <c r="G12" s="44">
        <f t="shared" si="5"/>
        <v>4.0214212559075033</v>
      </c>
      <c r="H12" s="45">
        <v>12451</v>
      </c>
      <c r="I12" s="45">
        <v>9889</v>
      </c>
      <c r="J12" s="45">
        <v>2562</v>
      </c>
      <c r="K12" s="44">
        <f t="shared" si="6"/>
        <v>6.6623503098145394</v>
      </c>
      <c r="L12" s="44">
        <f t="shared" si="7"/>
        <v>9.5287191297058236</v>
      </c>
      <c r="M12" s="44">
        <f t="shared" si="8"/>
        <v>3.0828470007821429</v>
      </c>
    </row>
    <row r="13" spans="1:25" s="8" customFormat="1" ht="75.75" customHeight="1" x14ac:dyDescent="0.25">
      <c r="A13" s="25" t="s">
        <v>74</v>
      </c>
      <c r="B13" s="43">
        <v>7342</v>
      </c>
      <c r="C13" s="45">
        <v>7131</v>
      </c>
      <c r="D13" s="45">
        <v>210</v>
      </c>
      <c r="E13" s="44">
        <f t="shared" si="3"/>
        <v>3.8729143918174005</v>
      </c>
      <c r="F13" s="44">
        <f t="shared" si="4"/>
        <v>6.5704729524283385</v>
      </c>
      <c r="G13" s="44">
        <f t="shared" si="5"/>
        <v>0.25912809565528561</v>
      </c>
      <c r="H13" s="45">
        <v>5714</v>
      </c>
      <c r="I13" s="45">
        <v>5479</v>
      </c>
      <c r="J13" s="45">
        <v>235</v>
      </c>
      <c r="K13" s="44">
        <f t="shared" si="6"/>
        <v>3.0574788908746506</v>
      </c>
      <c r="L13" s="44">
        <f t="shared" si="7"/>
        <v>5.2793864002081303</v>
      </c>
      <c r="M13" s="44">
        <f t="shared" si="8"/>
        <v>0.2827748029601107</v>
      </c>
    </row>
    <row r="14" spans="1:25" s="8" customFormat="1" ht="75.75" customHeight="1" x14ac:dyDescent="0.25">
      <c r="A14" s="32" t="s">
        <v>55</v>
      </c>
      <c r="B14" s="43">
        <v>26456</v>
      </c>
      <c r="C14" s="45">
        <v>10074</v>
      </c>
      <c r="D14" s="45">
        <v>16382</v>
      </c>
      <c r="E14" s="44">
        <f t="shared" si="3"/>
        <v>13.955573842266567</v>
      </c>
      <c r="F14" s="44">
        <f t="shared" si="4"/>
        <v>9.2821405865605229</v>
      </c>
      <c r="G14" s="44">
        <f t="shared" si="5"/>
        <v>20.214459347737566</v>
      </c>
      <c r="H14" s="45">
        <v>31647</v>
      </c>
      <c r="I14" s="45">
        <v>14983</v>
      </c>
      <c r="J14" s="45">
        <v>16664</v>
      </c>
      <c r="K14" s="44">
        <f t="shared" si="6"/>
        <v>16.933852723050418</v>
      </c>
      <c r="L14" s="44">
        <f t="shared" si="7"/>
        <v>14.43713203765622</v>
      </c>
      <c r="M14" s="44">
        <f t="shared" si="8"/>
        <v>20.051741772456531</v>
      </c>
    </row>
    <row r="15" spans="1:25" s="8" customFormat="1" ht="113.25" customHeight="1" x14ac:dyDescent="0.25">
      <c r="A15" s="27" t="s">
        <v>49</v>
      </c>
      <c r="B15" s="37">
        <v>189573</v>
      </c>
      <c r="C15" s="38">
        <v>108531</v>
      </c>
      <c r="D15" s="38">
        <v>81041</v>
      </c>
      <c r="E15" s="39">
        <f>SUM(E16:E33)</f>
        <v>99.999999999999986</v>
      </c>
      <c r="F15" s="39">
        <f>SUM(F16:F33)</f>
        <v>99.999078604269755</v>
      </c>
      <c r="G15" s="39">
        <f t="shared" ref="G15" si="9">SUM(G16:G33)</f>
        <v>100</v>
      </c>
      <c r="H15" s="38">
        <v>186886</v>
      </c>
      <c r="I15" s="38">
        <v>103781</v>
      </c>
      <c r="J15" s="38">
        <v>83105</v>
      </c>
      <c r="K15" s="39">
        <f>SUM(K16:K33)</f>
        <v>100</v>
      </c>
      <c r="L15" s="39">
        <f>SUM(L16:L33)</f>
        <v>99.999036432487628</v>
      </c>
      <c r="M15" s="39">
        <f t="shared" ref="M15" si="10">SUM(M16:M33)</f>
        <v>100</v>
      </c>
    </row>
    <row r="16" spans="1:25" s="8" customFormat="1" ht="75.75" customHeight="1" x14ac:dyDescent="0.25">
      <c r="A16" s="32" t="s">
        <v>56</v>
      </c>
      <c r="B16" s="43">
        <v>1002</v>
      </c>
      <c r="C16" s="45">
        <v>653</v>
      </c>
      <c r="D16" s="45">
        <v>349</v>
      </c>
      <c r="E16" s="44">
        <f>B16/$B$15*100</f>
        <v>0.52855628174898328</v>
      </c>
      <c r="F16" s="44">
        <f>C16/$C$15*100</f>
        <v>0.60167141185467743</v>
      </c>
      <c r="G16" s="44">
        <f>D16/$D$15*100</f>
        <v>0.43064621611283177</v>
      </c>
      <c r="H16" s="45">
        <v>2539</v>
      </c>
      <c r="I16" s="45">
        <v>2162</v>
      </c>
      <c r="J16" s="45">
        <v>377</v>
      </c>
      <c r="K16" s="44">
        <f>H16/$H$15*100</f>
        <v>1.3585822372997443</v>
      </c>
      <c r="L16" s="44">
        <f>I16/$I$15*100</f>
        <v>2.0832329617174628</v>
      </c>
      <c r="M16" s="44">
        <f>J16/$J$15*100</f>
        <v>0.45364298177004991</v>
      </c>
    </row>
    <row r="17" spans="1:13" s="8" customFormat="1" ht="75.75" customHeight="1" x14ac:dyDescent="0.25">
      <c r="A17" s="32" t="s">
        <v>57</v>
      </c>
      <c r="B17" s="43">
        <v>10123</v>
      </c>
      <c r="C17" s="45">
        <v>7623</v>
      </c>
      <c r="D17" s="45">
        <v>2500</v>
      </c>
      <c r="E17" s="44">
        <f t="shared" ref="E17:E33" si="11">B17/$B$15*100</f>
        <v>5.3398954492464643</v>
      </c>
      <c r="F17" s="44">
        <f t="shared" ref="F17:F33" si="12">C17/$C$15*100</f>
        <v>7.0237996517124142</v>
      </c>
      <c r="G17" s="44">
        <f t="shared" ref="G17:G33" si="13">D17/$D$15*100</f>
        <v>3.084858281610543</v>
      </c>
      <c r="H17" s="45">
        <v>9976</v>
      </c>
      <c r="I17" s="45">
        <v>7397</v>
      </c>
      <c r="J17" s="45">
        <v>2580</v>
      </c>
      <c r="K17" s="44">
        <f t="shared" ref="K17:K32" si="14">H17/$H$15*100</f>
        <v>5.3380135483663844</v>
      </c>
      <c r="L17" s="44">
        <f t="shared" ref="L17:L32" si="15">I17/$I$15*100</f>
        <v>7.1275088889103015</v>
      </c>
      <c r="M17" s="44">
        <f t="shared" ref="M17:M32" si="16">J17/$J$15*100</f>
        <v>3.1045063473918537</v>
      </c>
    </row>
    <row r="18" spans="1:13" s="8" customFormat="1" ht="75.75" customHeight="1" x14ac:dyDescent="0.25">
      <c r="A18" s="32" t="s">
        <v>58</v>
      </c>
      <c r="B18" s="43">
        <v>6968</v>
      </c>
      <c r="C18" s="45">
        <v>3688</v>
      </c>
      <c r="D18" s="45">
        <v>3280</v>
      </c>
      <c r="E18" s="44">
        <f t="shared" si="11"/>
        <v>3.6756289134001148</v>
      </c>
      <c r="F18" s="44">
        <f t="shared" si="12"/>
        <v>3.3981074531700619</v>
      </c>
      <c r="G18" s="44">
        <f t="shared" si="13"/>
        <v>4.0473340654730325</v>
      </c>
      <c r="H18" s="45">
        <v>7154</v>
      </c>
      <c r="I18" s="45">
        <v>4422</v>
      </c>
      <c r="J18" s="45">
        <v>2732</v>
      </c>
      <c r="K18" s="44">
        <f t="shared" si="14"/>
        <v>3.8280020975353963</v>
      </c>
      <c r="L18" s="44">
        <f t="shared" si="15"/>
        <v>4.2608955396459853</v>
      </c>
      <c r="M18" s="44">
        <f t="shared" si="16"/>
        <v>3.2874074965405211</v>
      </c>
    </row>
    <row r="19" spans="1:13" s="8" customFormat="1" ht="103.5" customHeight="1" x14ac:dyDescent="0.25">
      <c r="A19" s="25" t="s">
        <v>59</v>
      </c>
      <c r="B19" s="43">
        <v>3379</v>
      </c>
      <c r="C19" s="45">
        <v>2621</v>
      </c>
      <c r="D19" s="45">
        <v>758</v>
      </c>
      <c r="E19" s="44">
        <f t="shared" si="11"/>
        <v>1.7824268223850441</v>
      </c>
      <c r="F19" s="44">
        <f t="shared" si="12"/>
        <v>2.4149782089909797</v>
      </c>
      <c r="G19" s="44">
        <f t="shared" si="13"/>
        <v>0.93532903098431652</v>
      </c>
      <c r="H19" s="45">
        <v>2650</v>
      </c>
      <c r="I19" s="45">
        <v>1753</v>
      </c>
      <c r="J19" s="45">
        <v>896</v>
      </c>
      <c r="K19" s="44">
        <f t="shared" si="14"/>
        <v>1.4179767344798433</v>
      </c>
      <c r="L19" s="44">
        <f t="shared" si="15"/>
        <v>1.6891338491631416</v>
      </c>
      <c r="M19" s="44">
        <f t="shared" si="16"/>
        <v>1.0781541423500391</v>
      </c>
    </row>
    <row r="20" spans="1:13" s="8" customFormat="1" ht="75.75" customHeight="1" x14ac:dyDescent="0.25">
      <c r="A20" s="32" t="s">
        <v>60</v>
      </c>
      <c r="B20" s="43">
        <v>13465</v>
      </c>
      <c r="C20" s="45">
        <v>11426</v>
      </c>
      <c r="D20" s="45">
        <v>2039</v>
      </c>
      <c r="E20" s="44">
        <f t="shared" si="11"/>
        <v>7.102804724301456</v>
      </c>
      <c r="F20" s="44">
        <f t="shared" si="12"/>
        <v>10.527867613861478</v>
      </c>
      <c r="G20" s="44">
        <f t="shared" si="13"/>
        <v>2.5160104144815585</v>
      </c>
      <c r="H20" s="45">
        <v>10360</v>
      </c>
      <c r="I20" s="45">
        <v>8821</v>
      </c>
      <c r="J20" s="45">
        <v>1538</v>
      </c>
      <c r="K20" s="44">
        <f t="shared" si="14"/>
        <v>5.5434864034759164</v>
      </c>
      <c r="L20" s="44">
        <f t="shared" si="15"/>
        <v>8.4996290265077423</v>
      </c>
      <c r="M20" s="44">
        <f t="shared" si="16"/>
        <v>1.8506708380963841</v>
      </c>
    </row>
    <row r="21" spans="1:13" s="8" customFormat="1" ht="75.75" customHeight="1" x14ac:dyDescent="0.25">
      <c r="A21" s="32" t="s">
        <v>61</v>
      </c>
      <c r="B21" s="43">
        <v>21422</v>
      </c>
      <c r="C21" s="45">
        <v>12905</v>
      </c>
      <c r="D21" s="45">
        <v>8516</v>
      </c>
      <c r="E21" s="44">
        <f t="shared" si="11"/>
        <v>11.300132402821077</v>
      </c>
      <c r="F21" s="44">
        <f t="shared" si="12"/>
        <v>11.89061189890446</v>
      </c>
      <c r="G21" s="44">
        <f t="shared" si="13"/>
        <v>10.508261250478153</v>
      </c>
      <c r="H21" s="48">
        <v>27419</v>
      </c>
      <c r="I21" s="48">
        <v>14793</v>
      </c>
      <c r="J21" s="48">
        <v>12626</v>
      </c>
      <c r="K21" s="44">
        <f t="shared" si="14"/>
        <v>14.671510974604839</v>
      </c>
      <c r="L21" s="44">
        <f t="shared" si="15"/>
        <v>14.254054210308245</v>
      </c>
      <c r="M21" s="44">
        <f t="shared" si="16"/>
        <v>15.192828349678116</v>
      </c>
    </row>
    <row r="22" spans="1:13" s="8" customFormat="1" ht="75.75" customHeight="1" x14ac:dyDescent="0.25">
      <c r="A22" s="25" t="s">
        <v>62</v>
      </c>
      <c r="B22" s="43">
        <v>10095</v>
      </c>
      <c r="C22" s="45">
        <v>6563</v>
      </c>
      <c r="D22" s="45">
        <v>3532</v>
      </c>
      <c r="E22" s="44">
        <f t="shared" si="11"/>
        <v>5.3251254134291282</v>
      </c>
      <c r="F22" s="44">
        <f t="shared" si="12"/>
        <v>6.0471201776450965</v>
      </c>
      <c r="G22" s="44">
        <f t="shared" si="13"/>
        <v>4.3582877802593751</v>
      </c>
      <c r="H22" s="45">
        <v>12326</v>
      </c>
      <c r="I22" s="45">
        <v>6311</v>
      </c>
      <c r="J22" s="45">
        <v>6015</v>
      </c>
      <c r="K22" s="44">
        <f t="shared" si="14"/>
        <v>6.595464614791906</v>
      </c>
      <c r="L22" s="44">
        <f t="shared" si="15"/>
        <v>6.0810745704897817</v>
      </c>
      <c r="M22" s="44">
        <f t="shared" si="16"/>
        <v>7.2378316587449616</v>
      </c>
    </row>
    <row r="23" spans="1:13" s="8" customFormat="1" ht="75.75" customHeight="1" x14ac:dyDescent="0.25">
      <c r="A23" s="32" t="s">
        <v>63</v>
      </c>
      <c r="B23" s="43">
        <v>4401</v>
      </c>
      <c r="C23" s="45">
        <v>3450</v>
      </c>
      <c r="D23" s="45">
        <v>951</v>
      </c>
      <c r="E23" s="44">
        <f t="shared" si="11"/>
        <v>2.3215331297178396</v>
      </c>
      <c r="F23" s="44">
        <f t="shared" si="12"/>
        <v>3.1788152693700416</v>
      </c>
      <c r="G23" s="44">
        <f t="shared" si="13"/>
        <v>1.1734800903246505</v>
      </c>
      <c r="H23" s="45">
        <v>5192</v>
      </c>
      <c r="I23" s="45">
        <v>3691</v>
      </c>
      <c r="J23" s="45">
        <v>1501</v>
      </c>
      <c r="K23" s="44">
        <f t="shared" si="14"/>
        <v>2.7781642284601307</v>
      </c>
      <c r="L23" s="44">
        <f t="shared" si="15"/>
        <v>3.5565276881124674</v>
      </c>
      <c r="M23" s="44">
        <f t="shared" si="16"/>
        <v>1.80614884784309</v>
      </c>
    </row>
    <row r="24" spans="1:13" s="8" customFormat="1" ht="75.75" customHeight="1" x14ac:dyDescent="0.25">
      <c r="A24" s="32" t="s">
        <v>64</v>
      </c>
      <c r="B24" s="43">
        <v>4984</v>
      </c>
      <c r="C24" s="45">
        <v>3026</v>
      </c>
      <c r="D24" s="45">
        <v>1958</v>
      </c>
      <c r="E24" s="44">
        <f t="shared" si="11"/>
        <v>2.6290663754859604</v>
      </c>
      <c r="F24" s="44">
        <f t="shared" si="12"/>
        <v>2.7881434797431148</v>
      </c>
      <c r="G24" s="44">
        <f t="shared" si="13"/>
        <v>2.4160610061573773</v>
      </c>
      <c r="H24" s="45">
        <v>4692</v>
      </c>
      <c r="I24" s="45">
        <v>2455</v>
      </c>
      <c r="J24" s="45">
        <v>2237</v>
      </c>
      <c r="K24" s="44">
        <f t="shared" si="14"/>
        <v>2.5106214483695943</v>
      </c>
      <c r="L24" s="44">
        <f t="shared" si="15"/>
        <v>2.3655582428382846</v>
      </c>
      <c r="M24" s="44">
        <f t="shared" si="16"/>
        <v>2.6917754647734795</v>
      </c>
    </row>
    <row r="25" spans="1:13" s="8" customFormat="1" ht="75.75" customHeight="1" x14ac:dyDescent="0.25">
      <c r="A25" s="32" t="s">
        <v>65</v>
      </c>
      <c r="B25" s="43">
        <v>4374</v>
      </c>
      <c r="C25" s="45">
        <v>1921</v>
      </c>
      <c r="D25" s="45">
        <v>2453</v>
      </c>
      <c r="E25" s="44">
        <f t="shared" si="11"/>
        <v>2.3072905951796936</v>
      </c>
      <c r="F25" s="44">
        <f t="shared" si="12"/>
        <v>1.7700011978144494</v>
      </c>
      <c r="G25" s="44">
        <f t="shared" si="13"/>
        <v>3.0268629459162648</v>
      </c>
      <c r="H25" s="45">
        <v>4393</v>
      </c>
      <c r="I25" s="45">
        <v>1839</v>
      </c>
      <c r="J25" s="45">
        <v>2554</v>
      </c>
      <c r="K25" s="44">
        <f t="shared" si="14"/>
        <v>2.3506308658754533</v>
      </c>
      <c r="L25" s="44">
        <f t="shared" si="15"/>
        <v>1.7720006552259087</v>
      </c>
      <c r="M25" s="44">
        <f t="shared" si="16"/>
        <v>3.0732206245111606</v>
      </c>
    </row>
    <row r="26" spans="1:13" s="8" customFormat="1" ht="75.75" customHeight="1" x14ac:dyDescent="0.25">
      <c r="A26" s="32" t="s">
        <v>66</v>
      </c>
      <c r="B26" s="43">
        <v>669</v>
      </c>
      <c r="C26" s="45">
        <v>379</v>
      </c>
      <c r="D26" s="45">
        <v>290</v>
      </c>
      <c r="E26" s="44">
        <f t="shared" si="11"/>
        <v>0.35289835577851281</v>
      </c>
      <c r="F26" s="44">
        <f t="shared" si="12"/>
        <v>0.34920898176557852</v>
      </c>
      <c r="G26" s="44">
        <f t="shared" si="13"/>
        <v>0.35784356066682294</v>
      </c>
      <c r="H26" s="45">
        <v>639</v>
      </c>
      <c r="I26" s="45">
        <v>431</v>
      </c>
      <c r="J26" s="45">
        <v>208</v>
      </c>
      <c r="K26" s="44">
        <f t="shared" si="14"/>
        <v>0.34191967295570558</v>
      </c>
      <c r="L26" s="44">
        <f t="shared" si="15"/>
        <v>0.41529759782619163</v>
      </c>
      <c r="M26" s="44">
        <f t="shared" si="16"/>
        <v>0.25028578304554477</v>
      </c>
    </row>
    <row r="27" spans="1:13" s="8" customFormat="1" ht="103.5" customHeight="1" x14ac:dyDescent="0.25">
      <c r="A27" s="25" t="s">
        <v>67</v>
      </c>
      <c r="B27" s="43">
        <v>10869</v>
      </c>
      <c r="C27" s="45">
        <v>7531</v>
      </c>
      <c r="D27" s="45">
        <v>3338</v>
      </c>
      <c r="E27" s="44">
        <f t="shared" si="11"/>
        <v>5.7334114035226538</v>
      </c>
      <c r="F27" s="44">
        <f t="shared" si="12"/>
        <v>6.9390312445292128</v>
      </c>
      <c r="G27" s="44">
        <f t="shared" si="13"/>
        <v>4.1189027776063964</v>
      </c>
      <c r="H27" s="45">
        <v>15194</v>
      </c>
      <c r="I27" s="45">
        <v>10210</v>
      </c>
      <c r="J27" s="45">
        <v>4984</v>
      </c>
      <c r="K27" s="44">
        <f t="shared" si="14"/>
        <v>8.1300900013912223</v>
      </c>
      <c r="L27" s="44">
        <f t="shared" si="15"/>
        <v>9.8380243011726609</v>
      </c>
      <c r="M27" s="44">
        <f t="shared" si="16"/>
        <v>5.9972324168220927</v>
      </c>
    </row>
    <row r="28" spans="1:13" s="8" customFormat="1" ht="75.75" customHeight="1" x14ac:dyDescent="0.25">
      <c r="A28" s="32" t="s">
        <v>68</v>
      </c>
      <c r="B28" s="43">
        <v>49685</v>
      </c>
      <c r="C28" s="45">
        <v>31278</v>
      </c>
      <c r="D28" s="45">
        <v>18407</v>
      </c>
      <c r="E28" s="44">
        <f t="shared" si="11"/>
        <v>26.208901056585059</v>
      </c>
      <c r="F28" s="44">
        <f t="shared" si="12"/>
        <v>28.819415650827874</v>
      </c>
      <c r="G28" s="44">
        <f t="shared" si="13"/>
        <v>22.713194555842104</v>
      </c>
      <c r="H28" s="45">
        <v>46791</v>
      </c>
      <c r="I28" s="45">
        <v>29882</v>
      </c>
      <c r="J28" s="45">
        <v>16909</v>
      </c>
      <c r="K28" s="44">
        <f t="shared" si="14"/>
        <v>25.037188446432584</v>
      </c>
      <c r="L28" s="44">
        <f t="shared" si="15"/>
        <v>28.793324404274383</v>
      </c>
      <c r="M28" s="44">
        <f t="shared" si="16"/>
        <v>20.346549545755369</v>
      </c>
    </row>
    <row r="29" spans="1:13" s="8" customFormat="1" ht="75.75" customHeight="1" x14ac:dyDescent="0.25">
      <c r="A29" s="32" t="s">
        <v>69</v>
      </c>
      <c r="B29" s="43">
        <v>18786</v>
      </c>
      <c r="C29" s="45">
        <v>5626</v>
      </c>
      <c r="D29" s="45">
        <v>13160</v>
      </c>
      <c r="E29" s="44">
        <f t="shared" si="11"/>
        <v>9.9096390308746489</v>
      </c>
      <c r="F29" s="44">
        <f t="shared" si="12"/>
        <v>5.1837723783987988</v>
      </c>
      <c r="G29" s="44">
        <f t="shared" si="13"/>
        <v>16.238693994397899</v>
      </c>
      <c r="H29" s="45">
        <v>17527</v>
      </c>
      <c r="I29" s="45">
        <v>5129</v>
      </c>
      <c r="J29" s="45">
        <v>12398</v>
      </c>
      <c r="K29" s="44">
        <f t="shared" si="14"/>
        <v>9.3784446132936647</v>
      </c>
      <c r="L29" s="44">
        <f t="shared" si="15"/>
        <v>4.9421377708829173</v>
      </c>
      <c r="M29" s="44">
        <f t="shared" si="16"/>
        <v>14.918476625955119</v>
      </c>
    </row>
    <row r="30" spans="1:13" s="8" customFormat="1" ht="75.75" customHeight="1" x14ac:dyDescent="0.25">
      <c r="A30" s="32" t="s">
        <v>70</v>
      </c>
      <c r="B30" s="43">
        <v>6764</v>
      </c>
      <c r="C30" s="45">
        <v>2103</v>
      </c>
      <c r="D30" s="45">
        <v>4661</v>
      </c>
      <c r="E30" s="44">
        <f t="shared" si="11"/>
        <v>3.5680186524452324</v>
      </c>
      <c r="F30" s="44">
        <f t="shared" si="12"/>
        <v>1.9376952207203473</v>
      </c>
      <c r="G30" s="44">
        <f t="shared" si="13"/>
        <v>5.7514097802346962</v>
      </c>
      <c r="H30" s="45">
        <v>5715</v>
      </c>
      <c r="I30" s="45">
        <v>1928</v>
      </c>
      <c r="J30" s="45">
        <v>3787</v>
      </c>
      <c r="K30" s="44">
        <f t="shared" si="14"/>
        <v>3.058013976434832</v>
      </c>
      <c r="L30" s="44">
        <f t="shared" si="15"/>
        <v>1.8577581638257485</v>
      </c>
      <c r="M30" s="44">
        <f t="shared" si="16"/>
        <v>4.5568858672763373</v>
      </c>
    </row>
    <row r="31" spans="1:13" s="8" customFormat="1" ht="75.75" customHeight="1" x14ac:dyDescent="0.25">
      <c r="A31" s="32" t="s">
        <v>71</v>
      </c>
      <c r="B31" s="43">
        <v>4455</v>
      </c>
      <c r="C31" s="45">
        <v>2523</v>
      </c>
      <c r="D31" s="45">
        <v>1931</v>
      </c>
      <c r="E31" s="44">
        <f t="shared" si="11"/>
        <v>2.3500181987941322</v>
      </c>
      <c r="F31" s="44">
        <f t="shared" si="12"/>
        <v>2.324681427426265</v>
      </c>
      <c r="G31" s="44">
        <f t="shared" si="13"/>
        <v>2.3827445367159834</v>
      </c>
      <c r="H31" s="45">
        <v>3601</v>
      </c>
      <c r="I31" s="45">
        <v>1879</v>
      </c>
      <c r="J31" s="45">
        <v>1722</v>
      </c>
      <c r="K31" s="44">
        <f t="shared" si="14"/>
        <v>1.9268431022120436</v>
      </c>
      <c r="L31" s="44">
        <f t="shared" si="15"/>
        <v>1.8105433557202184</v>
      </c>
      <c r="M31" s="44">
        <f t="shared" si="16"/>
        <v>2.0720774923289813</v>
      </c>
    </row>
    <row r="32" spans="1:13" s="8" customFormat="1" ht="103.5" customHeight="1" x14ac:dyDescent="0.25">
      <c r="A32" s="25" t="s">
        <v>72</v>
      </c>
      <c r="B32" s="43">
        <v>10711</v>
      </c>
      <c r="C32" s="45">
        <v>883</v>
      </c>
      <c r="D32" s="45">
        <v>9828</v>
      </c>
      <c r="E32" s="44">
        <f t="shared" si="11"/>
        <v>5.6500662014105387</v>
      </c>
      <c r="F32" s="44">
        <f t="shared" si="12"/>
        <v>0.81359242981268021</v>
      </c>
      <c r="G32" s="44">
        <f t="shared" si="13"/>
        <v>12.127194876667366</v>
      </c>
      <c r="H32" s="45">
        <v>10718</v>
      </c>
      <c r="I32" s="45">
        <v>677</v>
      </c>
      <c r="J32" s="45">
        <v>10041</v>
      </c>
      <c r="K32" s="44">
        <f t="shared" si="14"/>
        <v>5.7350470340207398</v>
      </c>
      <c r="L32" s="44">
        <f t="shared" si="15"/>
        <v>0.65233520586619897</v>
      </c>
      <c r="M32" s="44">
        <f t="shared" si="16"/>
        <v>12.0823055171169</v>
      </c>
    </row>
    <row r="33" spans="1:13" s="8" customFormat="1" ht="75.75" customHeight="1" thickBot="1" x14ac:dyDescent="0.3">
      <c r="A33" s="50" t="s">
        <v>73</v>
      </c>
      <c r="B33" s="43">
        <v>7421</v>
      </c>
      <c r="C33" s="45">
        <v>4331</v>
      </c>
      <c r="D33" s="45">
        <v>3090</v>
      </c>
      <c r="E33" s="44">
        <f t="shared" si="11"/>
        <v>3.9145869928734576</v>
      </c>
      <c r="F33" s="44">
        <f t="shared" si="12"/>
        <v>3.9905649077222174</v>
      </c>
      <c r="G33" s="44">
        <f t="shared" si="13"/>
        <v>3.8128848360706313</v>
      </c>
      <c r="H33" s="48" t="s">
        <v>7</v>
      </c>
      <c r="I33" s="48" t="s">
        <v>7</v>
      </c>
      <c r="J33" s="48" t="s">
        <v>7</v>
      </c>
      <c r="K33" s="48" t="s">
        <v>7</v>
      </c>
      <c r="L33" s="48" t="s">
        <v>7</v>
      </c>
      <c r="M33" s="48" t="s">
        <v>7</v>
      </c>
    </row>
    <row r="34" spans="1:13" ht="23.25" hidden="1" customHeight="1" thickBot="1" x14ac:dyDescent="0.6">
      <c r="A34" s="9"/>
      <c r="B34" s="10"/>
      <c r="C34" s="10"/>
      <c r="D34" s="10"/>
      <c r="E34" s="10"/>
      <c r="F34" s="10"/>
      <c r="G34" s="10"/>
      <c r="H34" s="11"/>
      <c r="I34" s="10"/>
      <c r="J34" s="11"/>
      <c r="K34" s="10"/>
      <c r="L34" s="11"/>
      <c r="M34" s="12"/>
    </row>
    <row r="35" spans="1:13" ht="23.25" hidden="1" customHeight="1" thickBot="1" x14ac:dyDescent="0.6">
      <c r="A35" s="13" t="s">
        <v>9</v>
      </c>
      <c r="B35" s="10"/>
      <c r="C35" s="10"/>
      <c r="D35" s="10"/>
      <c r="E35" s="10"/>
      <c r="F35" s="10"/>
      <c r="G35" s="10"/>
      <c r="H35" s="11"/>
      <c r="I35" s="10"/>
      <c r="J35" s="11"/>
      <c r="K35" s="10"/>
      <c r="L35" s="11"/>
      <c r="M35" s="12"/>
    </row>
    <row r="36" spans="1:13" ht="23.25" hidden="1" customHeight="1" thickBot="1" x14ac:dyDescent="0.6">
      <c r="A36" s="14" t="s">
        <v>10</v>
      </c>
      <c r="B36" s="15"/>
      <c r="C36" s="15"/>
      <c r="D36" s="15"/>
      <c r="E36" s="15"/>
      <c r="F36" s="15"/>
      <c r="G36" s="15"/>
      <c r="H36" s="11">
        <v>249822</v>
      </c>
      <c r="I36" s="15" t="e">
        <f>H36/#REF!*100</f>
        <v>#REF!</v>
      </c>
      <c r="J36" s="11">
        <v>309749</v>
      </c>
      <c r="K36" s="15" t="e">
        <f>J36/#REF!*100</f>
        <v>#REF!</v>
      </c>
      <c r="L36" s="11">
        <v>341920</v>
      </c>
      <c r="M36" s="16" t="e">
        <f>L36/#REF!*100</f>
        <v>#REF!</v>
      </c>
    </row>
    <row r="37" spans="1:13" ht="23.25" hidden="1" customHeight="1" thickBot="1" x14ac:dyDescent="0.6">
      <c r="A37" s="14" t="s">
        <v>11</v>
      </c>
      <c r="B37" s="15"/>
      <c r="C37" s="15"/>
      <c r="D37" s="15"/>
      <c r="E37" s="15"/>
      <c r="F37" s="15"/>
      <c r="G37" s="15"/>
      <c r="H37" s="11">
        <v>31291</v>
      </c>
      <c r="I37" s="15" t="e">
        <f>H37/#REF!*100</f>
        <v>#REF!</v>
      </c>
      <c r="J37" s="11">
        <v>34259</v>
      </c>
      <c r="K37" s="15" t="e">
        <f>J37/#REF!*100</f>
        <v>#REF!</v>
      </c>
      <c r="L37" s="11">
        <v>29680</v>
      </c>
      <c r="M37" s="16" t="e">
        <f>L37/#REF!*100</f>
        <v>#REF!</v>
      </c>
    </row>
    <row r="38" spans="1:13" ht="23.25" hidden="1" customHeight="1" thickBot="1" x14ac:dyDescent="0.6">
      <c r="A38" s="14" t="s">
        <v>12</v>
      </c>
      <c r="B38" s="15"/>
      <c r="C38" s="15"/>
      <c r="D38" s="15"/>
      <c r="E38" s="15"/>
      <c r="F38" s="15"/>
      <c r="G38" s="15"/>
      <c r="H38" s="11">
        <v>28480</v>
      </c>
      <c r="I38" s="15" t="e">
        <f>H38/#REF!*100</f>
        <v>#REF!</v>
      </c>
      <c r="J38" s="11">
        <v>30871</v>
      </c>
      <c r="K38" s="15" t="e">
        <f>J38/#REF!*100</f>
        <v>#REF!</v>
      </c>
      <c r="L38" s="11">
        <v>29865</v>
      </c>
      <c r="M38" s="16" t="e">
        <f>L38/#REF!*100</f>
        <v>#REF!</v>
      </c>
    </row>
    <row r="39" spans="1:13" ht="23.25" hidden="1" customHeight="1" thickBot="1" x14ac:dyDescent="0.6">
      <c r="A39" s="14" t="s">
        <v>8</v>
      </c>
      <c r="B39" s="15"/>
      <c r="C39" s="15"/>
      <c r="D39" s="15"/>
      <c r="E39" s="15"/>
      <c r="F39" s="15"/>
      <c r="G39" s="15"/>
      <c r="H39" s="11">
        <v>23251</v>
      </c>
      <c r="I39" s="15" t="e">
        <f>H39/#REF!*100</f>
        <v>#REF!</v>
      </c>
      <c r="J39" s="11">
        <v>18493</v>
      </c>
      <c r="K39" s="15" t="e">
        <f>J39/#REF!*100</f>
        <v>#REF!</v>
      </c>
      <c r="L39" s="11">
        <v>21213</v>
      </c>
      <c r="M39" s="16" t="e">
        <f>L39/#REF!*100</f>
        <v>#REF!</v>
      </c>
    </row>
    <row r="40" spans="1:13" ht="2.25" customHeight="1" thickBot="1" x14ac:dyDescent="0.6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39.75" thickTop="1" x14ac:dyDescent="0.55000000000000004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x14ac:dyDescent="0.55000000000000004">
      <c r="A42" s="2" t="s">
        <v>81</v>
      </c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</row>
    <row r="43" spans="1:13" x14ac:dyDescent="0.55000000000000004">
      <c r="A43" s="22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x14ac:dyDescent="0.55000000000000004">
      <c r="A44" s="2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6" spans="1:13" x14ac:dyDescent="0.55000000000000004">
      <c r="D46" s="24" t="s">
        <v>5</v>
      </c>
      <c r="E46" s="24" t="s">
        <v>13</v>
      </c>
    </row>
    <row r="48" spans="1:13" x14ac:dyDescent="0.55000000000000004">
      <c r="A48" s="23" t="s">
        <v>14</v>
      </c>
    </row>
  </sheetData>
  <mergeCells count="7">
    <mergeCell ref="A1:A3"/>
    <mergeCell ref="B1:G1"/>
    <mergeCell ref="H1:M1"/>
    <mergeCell ref="B2:D2"/>
    <mergeCell ref="E2:G2"/>
    <mergeCell ref="H2:J2"/>
    <mergeCell ref="K2:M2"/>
  </mergeCells>
  <printOptions horizontalCentered="1"/>
  <pageMargins left="0.2" right="0.2" top="0.75" bottom="0.75" header="0.3" footer="0.3"/>
  <pageSetup scale="3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zoomScale="40" zoomScaleNormal="40" zoomScaleSheetLayoutView="98" workbookViewId="0">
      <selection activeCell="E11" sqref="E11"/>
    </sheetView>
  </sheetViews>
  <sheetFormatPr defaultColWidth="8.85546875" defaultRowHeight="38.25" x14ac:dyDescent="0.5"/>
  <cols>
    <col min="1" max="1" width="134.85546875" style="23" customWidth="1"/>
    <col min="2" max="13" width="30.28515625" style="24" customWidth="1"/>
    <col min="14" max="16384" width="8.85546875" style="1"/>
  </cols>
  <sheetData>
    <row r="1" spans="1:25" s="3" customFormat="1" ht="55.5" customHeight="1" thickTop="1" thickBot="1" x14ac:dyDescent="0.6">
      <c r="A1" s="51" t="s">
        <v>36</v>
      </c>
      <c r="B1" s="53">
        <v>2014</v>
      </c>
      <c r="C1" s="53"/>
      <c r="D1" s="53"/>
      <c r="E1" s="53"/>
      <c r="F1" s="53"/>
      <c r="G1" s="54"/>
      <c r="H1" s="55">
        <v>2017</v>
      </c>
      <c r="I1" s="53"/>
      <c r="J1" s="53"/>
      <c r="K1" s="53"/>
      <c r="L1" s="53"/>
      <c r="M1" s="54"/>
    </row>
    <row r="2" spans="1:25" s="3" customFormat="1" ht="55.5" customHeight="1" thickTop="1" thickBot="1" x14ac:dyDescent="0.6">
      <c r="A2" s="52"/>
      <c r="B2" s="56" t="s">
        <v>47</v>
      </c>
      <c r="C2" s="57"/>
      <c r="D2" s="58"/>
      <c r="E2" s="56" t="s">
        <v>46</v>
      </c>
      <c r="F2" s="57"/>
      <c r="G2" s="58"/>
      <c r="H2" s="56" t="s">
        <v>47</v>
      </c>
      <c r="I2" s="57"/>
      <c r="J2" s="58"/>
      <c r="K2" s="56" t="s">
        <v>46</v>
      </c>
      <c r="L2" s="57"/>
      <c r="M2" s="58"/>
    </row>
    <row r="3" spans="1:25" s="3" customFormat="1" ht="55.5" customHeight="1" thickBot="1" x14ac:dyDescent="0.6">
      <c r="A3" s="52"/>
      <c r="B3" s="49" t="s">
        <v>0</v>
      </c>
      <c r="C3" s="49" t="s">
        <v>1</v>
      </c>
      <c r="D3" s="49" t="s">
        <v>35</v>
      </c>
      <c r="E3" s="49" t="s">
        <v>0</v>
      </c>
      <c r="F3" s="49" t="s">
        <v>1</v>
      </c>
      <c r="G3" s="49" t="s">
        <v>35</v>
      </c>
      <c r="H3" s="49" t="s">
        <v>0</v>
      </c>
      <c r="I3" s="49" t="s">
        <v>1</v>
      </c>
      <c r="J3" s="49" t="s">
        <v>35</v>
      </c>
      <c r="K3" s="49" t="s">
        <v>0</v>
      </c>
      <c r="L3" s="49" t="s">
        <v>1</v>
      </c>
      <c r="M3" s="49" t="s">
        <v>35</v>
      </c>
    </row>
    <row r="4" spans="1:25" s="3" customFormat="1" ht="9" customHeight="1" thickTop="1" x14ac:dyDescent="0.55000000000000004">
      <c r="A4" s="26"/>
      <c r="B4" s="34"/>
      <c r="C4" s="35"/>
      <c r="D4" s="36"/>
      <c r="E4" s="35"/>
      <c r="F4" s="36"/>
      <c r="G4" s="35"/>
      <c r="H4" s="36"/>
      <c r="I4" s="35"/>
      <c r="J4" s="36"/>
      <c r="K4" s="35"/>
      <c r="L4" s="36"/>
      <c r="M4" s="35"/>
      <c r="U4" s="4"/>
      <c r="V4" s="4"/>
      <c r="W4" s="4"/>
      <c r="X4" s="4"/>
      <c r="Y4" s="4"/>
    </row>
    <row r="5" spans="1:25" s="8" customFormat="1" ht="113.25" customHeight="1" x14ac:dyDescent="0.25">
      <c r="A5" s="27" t="s">
        <v>48</v>
      </c>
      <c r="B5" s="37">
        <v>189573</v>
      </c>
      <c r="C5" s="38">
        <v>137412</v>
      </c>
      <c r="D5" s="38">
        <v>52161</v>
      </c>
      <c r="E5" s="39">
        <f>SUM(E6:E14)</f>
        <v>100</v>
      </c>
      <c r="F5" s="39">
        <f t="shared" ref="F5:G5" si="0">SUM(F6:F14)</f>
        <v>99.999272261520076</v>
      </c>
      <c r="G5" s="39">
        <f t="shared" si="0"/>
        <v>100.00000000000001</v>
      </c>
      <c r="H5" s="38">
        <v>186886</v>
      </c>
      <c r="I5" s="38">
        <v>139396</v>
      </c>
      <c r="J5" s="38">
        <v>47490</v>
      </c>
      <c r="K5" s="39">
        <f>SUM(K6:K14)</f>
        <v>100.00053508556019</v>
      </c>
      <c r="L5" s="39">
        <f t="shared" ref="L5:M5" si="1">SUM(L6:L14)</f>
        <v>99.999282619300388</v>
      </c>
      <c r="M5" s="39">
        <f t="shared" si="1"/>
        <v>99.997894293535481</v>
      </c>
      <c r="N5" s="5"/>
      <c r="O5" s="5"/>
      <c r="P5" s="5"/>
      <c r="Q5" s="5"/>
      <c r="R5" s="5"/>
      <c r="S5" s="5"/>
      <c r="T5" s="5"/>
      <c r="U5" s="5"/>
      <c r="V5" s="6"/>
      <c r="W5" s="7"/>
      <c r="X5" s="7"/>
      <c r="Y5" s="7"/>
    </row>
    <row r="6" spans="1:25" s="8" customFormat="1" ht="75.75" customHeight="1" x14ac:dyDescent="0.25">
      <c r="A6" s="32" t="s">
        <v>50</v>
      </c>
      <c r="B6" s="43">
        <v>14390</v>
      </c>
      <c r="C6" s="44">
        <v>11021</v>
      </c>
      <c r="D6" s="45">
        <v>3369</v>
      </c>
      <c r="E6" s="44">
        <f>B6/$B$5*100</f>
        <v>7.5907434075527638</v>
      </c>
      <c r="F6" s="44">
        <f>C6/$C$5*100</f>
        <v>8.0204057869763918</v>
      </c>
      <c r="G6" s="44">
        <f>D6/$D$5*100</f>
        <v>6.4588485650198422</v>
      </c>
      <c r="H6" s="45">
        <v>18373</v>
      </c>
      <c r="I6" s="45">
        <v>14568</v>
      </c>
      <c r="J6" s="45">
        <v>3804</v>
      </c>
      <c r="K6" s="44">
        <f>H6/$H$5*100</f>
        <v>9.8311269972068533</v>
      </c>
      <c r="L6" s="44">
        <f>I6/$I$5*100</f>
        <v>10.450802031622143</v>
      </c>
      <c r="M6" s="44">
        <f>J6/$J$5*100</f>
        <v>8.01010739102969</v>
      </c>
    </row>
    <row r="7" spans="1:25" s="8" customFormat="1" ht="75.75" customHeight="1" x14ac:dyDescent="0.25">
      <c r="A7" s="32" t="s">
        <v>51</v>
      </c>
      <c r="B7" s="43">
        <v>32219</v>
      </c>
      <c r="C7" s="44">
        <v>27706</v>
      </c>
      <c r="D7" s="45">
        <v>4512</v>
      </c>
      <c r="E7" s="44">
        <f t="shared" ref="E7:E14" si="2">B7/$B$5*100</f>
        <v>16.995563714242007</v>
      </c>
      <c r="F7" s="44">
        <f t="shared" ref="F7:F14" si="3">C7/$C$5*100</f>
        <v>20.162722324105609</v>
      </c>
      <c r="G7" s="44">
        <f t="shared" ref="G7:G14" si="4">D7/$D$5*100</f>
        <v>8.6501409098751942</v>
      </c>
      <c r="H7" s="45">
        <v>31857</v>
      </c>
      <c r="I7" s="45">
        <v>27963</v>
      </c>
      <c r="J7" s="45">
        <v>3895</v>
      </c>
      <c r="K7" s="44">
        <f t="shared" ref="K7:K14" si="5">H7/$H$5*100</f>
        <v>17.04622069068844</v>
      </c>
      <c r="L7" s="44">
        <f t="shared" ref="L7:L14" si="6">I7/$I$5*100</f>
        <v>20.060116502625615</v>
      </c>
      <c r="M7" s="44">
        <f t="shared" ref="M7:M14" si="7">J7/$J$5*100</f>
        <v>8.201726679300906</v>
      </c>
    </row>
    <row r="8" spans="1:25" s="8" customFormat="1" ht="75.75" customHeight="1" x14ac:dyDescent="0.25">
      <c r="A8" s="32" t="s">
        <v>75</v>
      </c>
      <c r="B8" s="43">
        <v>30640</v>
      </c>
      <c r="C8" s="45">
        <v>25091</v>
      </c>
      <c r="D8" s="45">
        <v>5549</v>
      </c>
      <c r="E8" s="44">
        <f t="shared" si="2"/>
        <v>16.162639194400047</v>
      </c>
      <c r="F8" s="44">
        <f t="shared" si="3"/>
        <v>18.259686199167465</v>
      </c>
      <c r="G8" s="44">
        <f t="shared" si="4"/>
        <v>10.63821629186557</v>
      </c>
      <c r="H8" s="45">
        <v>25897</v>
      </c>
      <c r="I8" s="45">
        <v>21125</v>
      </c>
      <c r="J8" s="45">
        <v>4772</v>
      </c>
      <c r="K8" s="44">
        <f t="shared" si="5"/>
        <v>13.857110752009246</v>
      </c>
      <c r="L8" s="44">
        <f t="shared" si="6"/>
        <v>15.15466727883153</v>
      </c>
      <c r="M8" s="44">
        <f t="shared" si="7"/>
        <v>10.048431248683935</v>
      </c>
    </row>
    <row r="9" spans="1:25" s="8" customFormat="1" ht="75.75" customHeight="1" x14ac:dyDescent="0.25">
      <c r="A9" s="32" t="s">
        <v>52</v>
      </c>
      <c r="B9" s="43">
        <v>21555</v>
      </c>
      <c r="C9" s="45">
        <v>20438</v>
      </c>
      <c r="D9" s="45">
        <v>1117</v>
      </c>
      <c r="E9" s="44">
        <f t="shared" si="2"/>
        <v>11.370290072953427</v>
      </c>
      <c r="F9" s="44">
        <f t="shared" si="3"/>
        <v>14.873519052193403</v>
      </c>
      <c r="G9" s="44">
        <f t="shared" si="4"/>
        <v>2.1414466747186593</v>
      </c>
      <c r="H9" s="45">
        <v>19045</v>
      </c>
      <c r="I9" s="45">
        <v>18307</v>
      </c>
      <c r="J9" s="45">
        <v>737</v>
      </c>
      <c r="K9" s="44">
        <f t="shared" si="5"/>
        <v>10.190704493648536</v>
      </c>
      <c r="L9" s="44">
        <f t="shared" si="6"/>
        <v>13.133088467387873</v>
      </c>
      <c r="M9" s="44">
        <f t="shared" si="7"/>
        <v>1.5519056643503897</v>
      </c>
    </row>
    <row r="10" spans="1:25" s="8" customFormat="1" ht="75.75" customHeight="1" x14ac:dyDescent="0.25">
      <c r="A10" s="32" t="s">
        <v>53</v>
      </c>
      <c r="B10" s="43">
        <v>37005</v>
      </c>
      <c r="C10" s="45">
        <v>27758</v>
      </c>
      <c r="D10" s="45">
        <v>9247</v>
      </c>
      <c r="E10" s="44">
        <f t="shared" si="2"/>
        <v>19.52018483644823</v>
      </c>
      <c r="F10" s="44">
        <f t="shared" si="3"/>
        <v>20.200564725060403</v>
      </c>
      <c r="G10" s="44">
        <f t="shared" si="4"/>
        <v>17.727804298230478</v>
      </c>
      <c r="H10" s="45">
        <v>39897</v>
      </c>
      <c r="I10" s="45">
        <v>32477</v>
      </c>
      <c r="J10" s="45">
        <v>7420</v>
      </c>
      <c r="K10" s="44">
        <f t="shared" si="5"/>
        <v>21.348308594544267</v>
      </c>
      <c r="L10" s="44">
        <f t="shared" si="6"/>
        <v>23.29837298057333</v>
      </c>
      <c r="M10" s="44">
        <f t="shared" si="7"/>
        <v>15.624341966729837</v>
      </c>
    </row>
    <row r="11" spans="1:25" s="8" customFormat="1" ht="75.75" customHeight="1" x14ac:dyDescent="0.25">
      <c r="A11" s="25" t="s">
        <v>76</v>
      </c>
      <c r="B11" s="43">
        <v>2583</v>
      </c>
      <c r="C11" s="45">
        <v>2124</v>
      </c>
      <c r="D11" s="45">
        <v>459</v>
      </c>
      <c r="E11" s="44">
        <f t="shared" si="2"/>
        <v>1.362535804149325</v>
      </c>
      <c r="F11" s="44">
        <f t="shared" si="3"/>
        <v>1.5457165313073093</v>
      </c>
      <c r="G11" s="44">
        <f t="shared" si="4"/>
        <v>0.87996779202852704</v>
      </c>
      <c r="H11" s="45">
        <v>2006</v>
      </c>
      <c r="I11" s="45">
        <v>1550</v>
      </c>
      <c r="J11" s="45">
        <v>455</v>
      </c>
      <c r="K11" s="44">
        <f t="shared" si="5"/>
        <v>1.0733816337232325</v>
      </c>
      <c r="L11" s="44">
        <f t="shared" si="6"/>
        <v>1.1119400843639704</v>
      </c>
      <c r="M11" s="44">
        <f t="shared" si="7"/>
        <v>0.95809644135607486</v>
      </c>
    </row>
    <row r="12" spans="1:25" s="8" customFormat="1" ht="75.75" customHeight="1" x14ac:dyDescent="0.25">
      <c r="A12" s="32" t="s">
        <v>54</v>
      </c>
      <c r="B12" s="43">
        <v>17383</v>
      </c>
      <c r="C12" s="45">
        <v>6713</v>
      </c>
      <c r="D12" s="45">
        <v>10670</v>
      </c>
      <c r="E12" s="44">
        <f t="shared" si="2"/>
        <v>9.1695547361702356</v>
      </c>
      <c r="F12" s="44">
        <f t="shared" si="3"/>
        <v>4.8853084155677813</v>
      </c>
      <c r="G12" s="44">
        <f t="shared" si="4"/>
        <v>20.455896167634823</v>
      </c>
      <c r="H12" s="45">
        <v>12451</v>
      </c>
      <c r="I12" s="45">
        <v>6389</v>
      </c>
      <c r="J12" s="45">
        <v>6062</v>
      </c>
      <c r="K12" s="44">
        <f t="shared" si="5"/>
        <v>6.6623503098145394</v>
      </c>
      <c r="L12" s="44">
        <f t="shared" si="6"/>
        <v>4.5833452896783262</v>
      </c>
      <c r="M12" s="44">
        <f t="shared" si="7"/>
        <v>12.764792587913245</v>
      </c>
    </row>
    <row r="13" spans="1:25" s="8" customFormat="1" ht="75.75" customHeight="1" x14ac:dyDescent="0.25">
      <c r="A13" s="25" t="s">
        <v>74</v>
      </c>
      <c r="B13" s="43">
        <v>7342</v>
      </c>
      <c r="C13" s="45">
        <v>4915</v>
      </c>
      <c r="D13" s="45">
        <v>2427</v>
      </c>
      <c r="E13" s="44">
        <f t="shared" si="2"/>
        <v>3.8729143918174005</v>
      </c>
      <c r="F13" s="44">
        <f t="shared" si="3"/>
        <v>3.5768346287078279</v>
      </c>
      <c r="G13" s="44">
        <f t="shared" si="4"/>
        <v>4.6529015931443034</v>
      </c>
      <c r="H13" s="45">
        <v>5714</v>
      </c>
      <c r="I13" s="45">
        <v>4144</v>
      </c>
      <c r="J13" s="45">
        <v>1570</v>
      </c>
      <c r="K13" s="44">
        <f t="shared" si="5"/>
        <v>3.0574788908746506</v>
      </c>
      <c r="L13" s="44">
        <f t="shared" si="6"/>
        <v>2.9728256190995435</v>
      </c>
      <c r="M13" s="44">
        <f t="shared" si="7"/>
        <v>3.3059591492945883</v>
      </c>
    </row>
    <row r="14" spans="1:25" s="8" customFormat="1" ht="75.75" customHeight="1" x14ac:dyDescent="0.25">
      <c r="A14" s="32" t="s">
        <v>55</v>
      </c>
      <c r="B14" s="43">
        <v>26456</v>
      </c>
      <c r="C14" s="45">
        <v>11645</v>
      </c>
      <c r="D14" s="45">
        <v>14811</v>
      </c>
      <c r="E14" s="44">
        <f t="shared" si="2"/>
        <v>13.955573842266567</v>
      </c>
      <c r="F14" s="44">
        <f t="shared" si="3"/>
        <v>8.4745145984339061</v>
      </c>
      <c r="G14" s="44">
        <f t="shared" si="4"/>
        <v>28.394777707482604</v>
      </c>
      <c r="H14" s="45">
        <v>31647</v>
      </c>
      <c r="I14" s="45">
        <v>12872</v>
      </c>
      <c r="J14" s="45">
        <v>18774</v>
      </c>
      <c r="K14" s="44">
        <f t="shared" si="5"/>
        <v>16.933852723050418</v>
      </c>
      <c r="L14" s="44">
        <f t="shared" si="6"/>
        <v>9.2341243651180811</v>
      </c>
      <c r="M14" s="44">
        <f t="shared" si="7"/>
        <v>39.532533164876817</v>
      </c>
    </row>
    <row r="15" spans="1:25" s="8" customFormat="1" ht="113.25" customHeight="1" x14ac:dyDescent="0.25">
      <c r="A15" s="27" t="s">
        <v>49</v>
      </c>
      <c r="B15" s="37">
        <v>189573</v>
      </c>
      <c r="C15" s="38">
        <v>137412</v>
      </c>
      <c r="D15" s="38">
        <v>52161</v>
      </c>
      <c r="E15" s="39">
        <f>SUM(E16:E33)</f>
        <v>99.999999999999986</v>
      </c>
      <c r="F15" s="39">
        <f>SUM(F16:F33)</f>
        <v>99.999272261520076</v>
      </c>
      <c r="G15" s="39">
        <f t="shared" ref="G15" si="8">SUM(G16:G33)</f>
        <v>100.00191714115911</v>
      </c>
      <c r="H15" s="38">
        <v>186886</v>
      </c>
      <c r="I15" s="38">
        <v>139396</v>
      </c>
      <c r="J15" s="38">
        <v>47490</v>
      </c>
      <c r="K15" s="39">
        <f>SUM(K16:K33)</f>
        <v>100</v>
      </c>
      <c r="L15" s="39">
        <f>SUM(L16:L33)</f>
        <v>100.00000000000001</v>
      </c>
      <c r="M15" s="39">
        <f t="shared" ref="M15" si="9">SUM(M16:M33)</f>
        <v>100.00210570646455</v>
      </c>
    </row>
    <row r="16" spans="1:25" s="8" customFormat="1" ht="75.75" customHeight="1" x14ac:dyDescent="0.25">
      <c r="A16" s="32" t="s">
        <v>56</v>
      </c>
      <c r="B16" s="43">
        <v>1002</v>
      </c>
      <c r="C16" s="45">
        <v>609</v>
      </c>
      <c r="D16" s="45">
        <v>394</v>
      </c>
      <c r="E16" s="44">
        <f>B16/$B$15*100</f>
        <v>0.52855628174898328</v>
      </c>
      <c r="F16" s="44">
        <f>C16/$C$15*100</f>
        <v>0.44319273425901667</v>
      </c>
      <c r="G16" s="44">
        <f>D16/$D$15*100</f>
        <v>0.75535361668679657</v>
      </c>
      <c r="H16" s="45">
        <v>2539</v>
      </c>
      <c r="I16" s="45">
        <v>1787</v>
      </c>
      <c r="J16" s="45">
        <v>752</v>
      </c>
      <c r="K16" s="44">
        <f>H16/$H$15*100</f>
        <v>1.3585822372997443</v>
      </c>
      <c r="L16" s="44">
        <f>I16/$I$15*100</f>
        <v>1.2819593101667193</v>
      </c>
      <c r="M16" s="44">
        <f>J16/$J$15*100</f>
        <v>1.5834912613181724</v>
      </c>
    </row>
    <row r="17" spans="1:13" s="8" customFormat="1" ht="75.75" customHeight="1" x14ac:dyDescent="0.25">
      <c r="A17" s="32" t="s">
        <v>57</v>
      </c>
      <c r="B17" s="43">
        <v>10123</v>
      </c>
      <c r="C17" s="45">
        <v>8464</v>
      </c>
      <c r="D17" s="45">
        <v>1659</v>
      </c>
      <c r="E17" s="44">
        <f t="shared" ref="E17:E33" si="10">B17/$B$15*100</f>
        <v>5.3398954492464643</v>
      </c>
      <c r="F17" s="44">
        <f t="shared" ref="F17:F33" si="11">C17/$C$15*100</f>
        <v>6.1595784938724414</v>
      </c>
      <c r="G17" s="44">
        <f t="shared" ref="G17:G33" si="12">D17/$D$15*100</f>
        <v>3.1805371829527807</v>
      </c>
      <c r="H17" s="45">
        <v>9976</v>
      </c>
      <c r="I17" s="45">
        <v>8123</v>
      </c>
      <c r="J17" s="45">
        <v>1853</v>
      </c>
      <c r="K17" s="44">
        <f t="shared" ref="K17:K32" si="13">H17/$H$15*100</f>
        <v>5.3380135483663844</v>
      </c>
      <c r="L17" s="44">
        <f t="shared" ref="L17:L32" si="14">I17/$I$15*100</f>
        <v>5.8272834227667936</v>
      </c>
      <c r="M17" s="44">
        <f t="shared" ref="M17:M32" si="15">J17/$J$15*100</f>
        <v>3.9018740787534214</v>
      </c>
    </row>
    <row r="18" spans="1:13" s="8" customFormat="1" ht="75.75" customHeight="1" x14ac:dyDescent="0.25">
      <c r="A18" s="32" t="s">
        <v>58</v>
      </c>
      <c r="B18" s="43">
        <v>6968</v>
      </c>
      <c r="C18" s="45">
        <v>3203</v>
      </c>
      <c r="D18" s="45">
        <v>3764</v>
      </c>
      <c r="E18" s="44">
        <f t="shared" si="10"/>
        <v>3.6756289134001148</v>
      </c>
      <c r="F18" s="44">
        <f t="shared" si="11"/>
        <v>2.3309463511192616</v>
      </c>
      <c r="G18" s="44">
        <f t="shared" si="12"/>
        <v>7.2161193228657421</v>
      </c>
      <c r="H18" s="45">
        <v>7154</v>
      </c>
      <c r="I18" s="45">
        <v>2869</v>
      </c>
      <c r="J18" s="45">
        <v>4285</v>
      </c>
      <c r="K18" s="44">
        <f t="shared" si="13"/>
        <v>3.8280020975353963</v>
      </c>
      <c r="L18" s="44">
        <f t="shared" si="14"/>
        <v>2.0581652271227298</v>
      </c>
      <c r="M18" s="44">
        <f t="shared" si="15"/>
        <v>9.022952200463255</v>
      </c>
    </row>
    <row r="19" spans="1:13" s="8" customFormat="1" ht="103.5" customHeight="1" x14ac:dyDescent="0.25">
      <c r="A19" s="25" t="s">
        <v>59</v>
      </c>
      <c r="B19" s="43">
        <v>3379</v>
      </c>
      <c r="C19" s="45">
        <v>2810</v>
      </c>
      <c r="D19" s="45">
        <v>569</v>
      </c>
      <c r="E19" s="44">
        <f t="shared" si="10"/>
        <v>1.7824268223850441</v>
      </c>
      <c r="F19" s="44">
        <f t="shared" si="11"/>
        <v>2.0449451285186155</v>
      </c>
      <c r="G19" s="44">
        <f t="shared" si="12"/>
        <v>1.090853319529917</v>
      </c>
      <c r="H19" s="45">
        <v>2650</v>
      </c>
      <c r="I19" s="45">
        <v>2557</v>
      </c>
      <c r="J19" s="45">
        <v>92</v>
      </c>
      <c r="K19" s="44">
        <f t="shared" si="13"/>
        <v>1.4179767344798433</v>
      </c>
      <c r="L19" s="44">
        <f t="shared" si="14"/>
        <v>1.834342448850756</v>
      </c>
      <c r="M19" s="44">
        <f t="shared" si="15"/>
        <v>0.19372499473573385</v>
      </c>
    </row>
    <row r="20" spans="1:13" s="8" customFormat="1" ht="75.75" customHeight="1" x14ac:dyDescent="0.25">
      <c r="A20" s="32" t="s">
        <v>60</v>
      </c>
      <c r="B20" s="43">
        <v>13465</v>
      </c>
      <c r="C20" s="45">
        <v>3995</v>
      </c>
      <c r="D20" s="45">
        <v>9470</v>
      </c>
      <c r="E20" s="44">
        <f t="shared" si="10"/>
        <v>7.102804724301456</v>
      </c>
      <c r="F20" s="44">
        <f t="shared" si="11"/>
        <v>2.9073152271999536</v>
      </c>
      <c r="G20" s="44">
        <f t="shared" si="12"/>
        <v>18.15532677671057</v>
      </c>
      <c r="H20" s="45">
        <v>10360</v>
      </c>
      <c r="I20" s="45">
        <v>4010</v>
      </c>
      <c r="J20" s="45">
        <v>6350</v>
      </c>
      <c r="K20" s="44">
        <f t="shared" si="13"/>
        <v>5.5434864034759164</v>
      </c>
      <c r="L20" s="44">
        <f t="shared" si="14"/>
        <v>2.8766966053545295</v>
      </c>
      <c r="M20" s="44">
        <f t="shared" si="15"/>
        <v>13.371236049694673</v>
      </c>
    </row>
    <row r="21" spans="1:13" s="8" customFormat="1" ht="75.75" customHeight="1" x14ac:dyDescent="0.25">
      <c r="A21" s="32" t="s">
        <v>61</v>
      </c>
      <c r="B21" s="43">
        <v>21422</v>
      </c>
      <c r="C21" s="45">
        <v>12226</v>
      </c>
      <c r="D21" s="45">
        <v>9196</v>
      </c>
      <c r="E21" s="44">
        <f t="shared" si="10"/>
        <v>11.300132402821077</v>
      </c>
      <c r="F21" s="44">
        <f t="shared" si="11"/>
        <v>8.8973306552557272</v>
      </c>
      <c r="G21" s="44">
        <f t="shared" si="12"/>
        <v>17.630030099116198</v>
      </c>
      <c r="H21" s="48">
        <v>27419</v>
      </c>
      <c r="I21" s="48">
        <v>19794</v>
      </c>
      <c r="J21" s="48">
        <v>7625</v>
      </c>
      <c r="K21" s="44">
        <f t="shared" si="13"/>
        <v>14.671510974604839</v>
      </c>
      <c r="L21" s="44">
        <f t="shared" si="14"/>
        <v>14.199833567677695</v>
      </c>
      <c r="M21" s="44">
        <f t="shared" si="15"/>
        <v>16.056011791956202</v>
      </c>
    </row>
    <row r="22" spans="1:13" s="8" customFormat="1" ht="75.75" customHeight="1" x14ac:dyDescent="0.25">
      <c r="A22" s="25" t="s">
        <v>62</v>
      </c>
      <c r="B22" s="43">
        <v>10095</v>
      </c>
      <c r="C22" s="45">
        <v>5228</v>
      </c>
      <c r="D22" s="45">
        <v>4867</v>
      </c>
      <c r="E22" s="44">
        <f t="shared" si="10"/>
        <v>5.3251254134291282</v>
      </c>
      <c r="F22" s="44">
        <f t="shared" si="11"/>
        <v>3.8046167729164844</v>
      </c>
      <c r="G22" s="44">
        <f t="shared" si="12"/>
        <v>9.3307260213569521</v>
      </c>
      <c r="H22" s="45">
        <v>12326</v>
      </c>
      <c r="I22" s="45">
        <v>6934</v>
      </c>
      <c r="J22" s="45">
        <v>5392</v>
      </c>
      <c r="K22" s="44">
        <f t="shared" si="13"/>
        <v>6.595464614791906</v>
      </c>
      <c r="L22" s="44">
        <f t="shared" si="14"/>
        <v>4.9743177709546904</v>
      </c>
      <c r="M22" s="44">
        <f t="shared" si="15"/>
        <v>11.353969256685618</v>
      </c>
    </row>
    <row r="23" spans="1:13" s="8" customFormat="1" ht="75.75" customHeight="1" x14ac:dyDescent="0.25">
      <c r="A23" s="32" t="s">
        <v>63</v>
      </c>
      <c r="B23" s="43">
        <v>4401</v>
      </c>
      <c r="C23" s="45">
        <v>3669</v>
      </c>
      <c r="D23" s="45">
        <v>732</v>
      </c>
      <c r="E23" s="44">
        <f t="shared" si="10"/>
        <v>2.3215331297178396</v>
      </c>
      <c r="F23" s="44">
        <f t="shared" si="11"/>
        <v>2.6700724827525981</v>
      </c>
      <c r="G23" s="44">
        <f t="shared" si="12"/>
        <v>1.4033473284637947</v>
      </c>
      <c r="H23" s="45">
        <v>5192</v>
      </c>
      <c r="I23" s="45">
        <v>4486</v>
      </c>
      <c r="J23" s="45">
        <v>706</v>
      </c>
      <c r="K23" s="44">
        <f t="shared" si="13"/>
        <v>2.7781642284601307</v>
      </c>
      <c r="L23" s="44">
        <f t="shared" si="14"/>
        <v>3.2181698183592067</v>
      </c>
      <c r="M23" s="44">
        <f t="shared" si="15"/>
        <v>1.4866287639503053</v>
      </c>
    </row>
    <row r="24" spans="1:13" s="8" customFormat="1" ht="75.75" customHeight="1" x14ac:dyDescent="0.25">
      <c r="A24" s="32" t="s">
        <v>64</v>
      </c>
      <c r="B24" s="43">
        <v>4984</v>
      </c>
      <c r="C24" s="45">
        <v>4205</v>
      </c>
      <c r="D24" s="45">
        <v>779</v>
      </c>
      <c r="E24" s="44">
        <f t="shared" si="10"/>
        <v>2.6290663754859604</v>
      </c>
      <c r="F24" s="44">
        <f t="shared" si="11"/>
        <v>3.0601403079789247</v>
      </c>
      <c r="G24" s="44">
        <f t="shared" si="12"/>
        <v>1.4934529629416615</v>
      </c>
      <c r="H24" s="45">
        <v>4692</v>
      </c>
      <c r="I24" s="45">
        <v>4014</v>
      </c>
      <c r="J24" s="45">
        <v>679</v>
      </c>
      <c r="K24" s="44">
        <f t="shared" si="13"/>
        <v>2.5106214483695943</v>
      </c>
      <c r="L24" s="44">
        <f t="shared" si="14"/>
        <v>2.8795661281528879</v>
      </c>
      <c r="M24" s="44">
        <f t="shared" si="15"/>
        <v>1.4297746894082963</v>
      </c>
    </row>
    <row r="25" spans="1:13" s="8" customFormat="1" ht="75.75" customHeight="1" x14ac:dyDescent="0.25">
      <c r="A25" s="32" t="s">
        <v>65</v>
      </c>
      <c r="B25" s="43">
        <v>4374</v>
      </c>
      <c r="C25" s="45">
        <v>4339</v>
      </c>
      <c r="D25" s="45">
        <v>35</v>
      </c>
      <c r="E25" s="44">
        <f t="shared" si="10"/>
        <v>2.3072905951796936</v>
      </c>
      <c r="F25" s="44">
        <f t="shared" si="11"/>
        <v>3.1576572642855063</v>
      </c>
      <c r="G25" s="44">
        <f t="shared" si="12"/>
        <v>6.7099940568624075E-2</v>
      </c>
      <c r="H25" s="45">
        <v>4393</v>
      </c>
      <c r="I25" s="45">
        <v>4347</v>
      </c>
      <c r="J25" s="45">
        <v>46</v>
      </c>
      <c r="K25" s="44">
        <f t="shared" si="13"/>
        <v>2.3506308658754533</v>
      </c>
      <c r="L25" s="44">
        <f t="shared" si="14"/>
        <v>3.1184539011162444</v>
      </c>
      <c r="M25" s="44">
        <f t="shared" si="15"/>
        <v>9.6862497367866923E-2</v>
      </c>
    </row>
    <row r="26" spans="1:13" s="8" customFormat="1" ht="75.75" customHeight="1" x14ac:dyDescent="0.25">
      <c r="A26" s="32" t="s">
        <v>66</v>
      </c>
      <c r="B26" s="43">
        <v>669</v>
      </c>
      <c r="C26" s="45">
        <v>453</v>
      </c>
      <c r="D26" s="45">
        <v>216</v>
      </c>
      <c r="E26" s="44">
        <f t="shared" si="10"/>
        <v>0.35289835577851281</v>
      </c>
      <c r="F26" s="44">
        <f t="shared" si="11"/>
        <v>0.329665531394638</v>
      </c>
      <c r="G26" s="44">
        <f t="shared" si="12"/>
        <v>0.41410249036636571</v>
      </c>
      <c r="H26" s="45">
        <v>639</v>
      </c>
      <c r="I26" s="45">
        <v>386</v>
      </c>
      <c r="J26" s="45">
        <v>254</v>
      </c>
      <c r="K26" s="44">
        <f t="shared" si="13"/>
        <v>0.34191967295570558</v>
      </c>
      <c r="L26" s="44">
        <f t="shared" si="14"/>
        <v>0.27690895004160809</v>
      </c>
      <c r="M26" s="44">
        <f t="shared" si="15"/>
        <v>0.53484944198778694</v>
      </c>
    </row>
    <row r="27" spans="1:13" s="8" customFormat="1" ht="103.5" customHeight="1" x14ac:dyDescent="0.25">
      <c r="A27" s="25" t="s">
        <v>67</v>
      </c>
      <c r="B27" s="43">
        <v>10869</v>
      </c>
      <c r="C27" s="45">
        <v>8283</v>
      </c>
      <c r="D27" s="45">
        <v>2586</v>
      </c>
      <c r="E27" s="44">
        <f t="shared" si="10"/>
        <v>5.7334114035226538</v>
      </c>
      <c r="F27" s="44">
        <f t="shared" si="11"/>
        <v>6.0278578290105669</v>
      </c>
      <c r="G27" s="44">
        <f t="shared" si="12"/>
        <v>4.9577270374417672</v>
      </c>
      <c r="H27" s="45">
        <v>15194</v>
      </c>
      <c r="I27" s="45">
        <v>11496</v>
      </c>
      <c r="J27" s="45">
        <v>3698</v>
      </c>
      <c r="K27" s="44">
        <f t="shared" si="13"/>
        <v>8.1300900013912223</v>
      </c>
      <c r="L27" s="44">
        <f t="shared" si="14"/>
        <v>8.2470085224827105</v>
      </c>
      <c r="M27" s="44">
        <f t="shared" si="15"/>
        <v>7.7869025057906924</v>
      </c>
    </row>
    <row r="28" spans="1:13" s="8" customFormat="1" ht="75.75" customHeight="1" x14ac:dyDescent="0.25">
      <c r="A28" s="32" t="s">
        <v>68</v>
      </c>
      <c r="B28" s="43">
        <v>49685</v>
      </c>
      <c r="C28" s="45">
        <v>47473</v>
      </c>
      <c r="D28" s="45">
        <v>2212</v>
      </c>
      <c r="E28" s="44">
        <f t="shared" si="10"/>
        <v>26.208901056585059</v>
      </c>
      <c r="F28" s="44">
        <f t="shared" si="11"/>
        <v>34.547928856286205</v>
      </c>
      <c r="G28" s="44">
        <f t="shared" si="12"/>
        <v>4.2407162439370412</v>
      </c>
      <c r="H28" s="45">
        <v>46791</v>
      </c>
      <c r="I28" s="45">
        <v>45489</v>
      </c>
      <c r="J28" s="45">
        <v>1302</v>
      </c>
      <c r="K28" s="44">
        <f t="shared" si="13"/>
        <v>25.037188446432584</v>
      </c>
      <c r="L28" s="44">
        <f t="shared" si="14"/>
        <v>32.632930643633962</v>
      </c>
      <c r="M28" s="44">
        <f t="shared" si="15"/>
        <v>2.7416298168035378</v>
      </c>
    </row>
    <row r="29" spans="1:13" s="8" customFormat="1" ht="75.75" customHeight="1" x14ac:dyDescent="0.25">
      <c r="A29" s="32" t="s">
        <v>69</v>
      </c>
      <c r="B29" s="43">
        <v>18786</v>
      </c>
      <c r="C29" s="45">
        <v>16923</v>
      </c>
      <c r="D29" s="45">
        <v>1863</v>
      </c>
      <c r="E29" s="44">
        <f t="shared" si="10"/>
        <v>9.9096390308746489</v>
      </c>
      <c r="F29" s="44">
        <f t="shared" si="11"/>
        <v>12.315518295345385</v>
      </c>
      <c r="G29" s="44">
        <f t="shared" si="12"/>
        <v>3.5716339794099037</v>
      </c>
      <c r="H29" s="45">
        <v>17527</v>
      </c>
      <c r="I29" s="45">
        <v>15720</v>
      </c>
      <c r="J29" s="45">
        <v>1808</v>
      </c>
      <c r="K29" s="44">
        <f t="shared" si="13"/>
        <v>9.3784446132936647</v>
      </c>
      <c r="L29" s="44">
        <f t="shared" si="14"/>
        <v>11.277224597549427</v>
      </c>
      <c r="M29" s="44">
        <f t="shared" si="15"/>
        <v>3.8071172878500739</v>
      </c>
    </row>
    <row r="30" spans="1:13" s="8" customFormat="1" ht="75.75" customHeight="1" x14ac:dyDescent="0.25">
      <c r="A30" s="32" t="s">
        <v>70</v>
      </c>
      <c r="B30" s="43">
        <v>6764</v>
      </c>
      <c r="C30" s="45">
        <v>5801</v>
      </c>
      <c r="D30" s="45">
        <v>963</v>
      </c>
      <c r="E30" s="44">
        <f t="shared" si="10"/>
        <v>3.5680186524452324</v>
      </c>
      <c r="F30" s="44">
        <f t="shared" si="11"/>
        <v>4.2216109218991065</v>
      </c>
      <c r="G30" s="44">
        <f t="shared" si="12"/>
        <v>1.8462069362167137</v>
      </c>
      <c r="H30" s="45">
        <v>5715</v>
      </c>
      <c r="I30" s="45">
        <v>5343</v>
      </c>
      <c r="J30" s="45">
        <v>372</v>
      </c>
      <c r="K30" s="44">
        <f t="shared" si="13"/>
        <v>3.058013976434832</v>
      </c>
      <c r="L30" s="44">
        <f t="shared" si="14"/>
        <v>3.8329650779075441</v>
      </c>
      <c r="M30" s="44">
        <f t="shared" si="15"/>
        <v>0.7833228048010108</v>
      </c>
    </row>
    <row r="31" spans="1:13" s="8" customFormat="1" ht="75.75" customHeight="1" x14ac:dyDescent="0.25">
      <c r="A31" s="32" t="s">
        <v>71</v>
      </c>
      <c r="B31" s="43">
        <v>4455</v>
      </c>
      <c r="C31" s="45">
        <v>2947</v>
      </c>
      <c r="D31" s="45">
        <v>1508</v>
      </c>
      <c r="E31" s="44">
        <f t="shared" si="10"/>
        <v>2.3500181987941322</v>
      </c>
      <c r="F31" s="44">
        <f t="shared" si="11"/>
        <v>2.1446453002648971</v>
      </c>
      <c r="G31" s="44">
        <f t="shared" si="12"/>
        <v>2.8910488679281454</v>
      </c>
      <c r="H31" s="45">
        <v>3601</v>
      </c>
      <c r="I31" s="45">
        <v>1682</v>
      </c>
      <c r="J31" s="45">
        <v>1919</v>
      </c>
      <c r="K31" s="44">
        <f t="shared" si="13"/>
        <v>1.9268431022120436</v>
      </c>
      <c r="L31" s="44">
        <f t="shared" si="14"/>
        <v>1.2066343367098051</v>
      </c>
      <c r="M31" s="44">
        <f t="shared" si="15"/>
        <v>4.0408507054116658</v>
      </c>
    </row>
    <row r="32" spans="1:13" s="8" customFormat="1" ht="103.5" customHeight="1" x14ac:dyDescent="0.25">
      <c r="A32" s="25" t="s">
        <v>72</v>
      </c>
      <c r="B32" s="43">
        <v>10711</v>
      </c>
      <c r="C32" s="45">
        <v>33</v>
      </c>
      <c r="D32" s="45">
        <v>10677</v>
      </c>
      <c r="E32" s="44">
        <f t="shared" si="10"/>
        <v>5.6500662014105387</v>
      </c>
      <c r="F32" s="44">
        <f t="shared" si="11"/>
        <v>2.4015369836695485E-2</v>
      </c>
      <c r="G32" s="44">
        <f t="shared" si="12"/>
        <v>20.469316155748547</v>
      </c>
      <c r="H32" s="45">
        <v>10718</v>
      </c>
      <c r="I32" s="45">
        <v>359</v>
      </c>
      <c r="J32" s="45">
        <v>10358</v>
      </c>
      <c r="K32" s="44">
        <f t="shared" si="13"/>
        <v>5.7350470340207398</v>
      </c>
      <c r="L32" s="44">
        <f t="shared" si="14"/>
        <v>0.25753967115268733</v>
      </c>
      <c r="M32" s="44">
        <f t="shared" si="15"/>
        <v>21.810907559486211</v>
      </c>
    </row>
    <row r="33" spans="1:13" s="8" customFormat="1" ht="75.75" customHeight="1" thickBot="1" x14ac:dyDescent="0.3">
      <c r="A33" s="50" t="s">
        <v>73</v>
      </c>
      <c r="B33" s="43">
        <v>7421</v>
      </c>
      <c r="C33" s="45">
        <v>6750</v>
      </c>
      <c r="D33" s="45">
        <v>672</v>
      </c>
      <c r="E33" s="44">
        <f t="shared" si="10"/>
        <v>3.9145869928734576</v>
      </c>
      <c r="F33" s="44">
        <f t="shared" si="11"/>
        <v>4.9122347393240764</v>
      </c>
      <c r="G33" s="44">
        <f t="shared" si="12"/>
        <v>1.288318858917582</v>
      </c>
      <c r="H33" s="48" t="s">
        <v>7</v>
      </c>
      <c r="I33" s="48" t="s">
        <v>7</v>
      </c>
      <c r="J33" s="48" t="s">
        <v>7</v>
      </c>
      <c r="K33" s="48" t="s">
        <v>7</v>
      </c>
      <c r="L33" s="48" t="s">
        <v>7</v>
      </c>
      <c r="M33" s="48" t="s">
        <v>7</v>
      </c>
    </row>
    <row r="34" spans="1:13" ht="23.25" hidden="1" customHeight="1" thickBot="1" x14ac:dyDescent="0.25">
      <c r="A34" s="9"/>
      <c r="B34" s="10"/>
      <c r="C34" s="10"/>
      <c r="D34" s="10"/>
      <c r="E34" s="10"/>
      <c r="F34" s="10"/>
      <c r="G34" s="10"/>
      <c r="H34" s="11"/>
      <c r="I34" s="10"/>
      <c r="J34" s="11"/>
      <c r="K34" s="10"/>
      <c r="L34" s="11"/>
      <c r="M34" s="12"/>
    </row>
    <row r="35" spans="1:13" ht="23.25" hidden="1" customHeight="1" thickBot="1" x14ac:dyDescent="0.25">
      <c r="A35" s="13" t="s">
        <v>9</v>
      </c>
      <c r="B35" s="10"/>
      <c r="C35" s="10"/>
      <c r="D35" s="10"/>
      <c r="E35" s="10"/>
      <c r="F35" s="10"/>
      <c r="G35" s="10"/>
      <c r="H35" s="11"/>
      <c r="I35" s="10"/>
      <c r="J35" s="11"/>
      <c r="K35" s="10"/>
      <c r="L35" s="11"/>
      <c r="M35" s="12"/>
    </row>
    <row r="36" spans="1:13" ht="23.25" hidden="1" customHeight="1" thickBot="1" x14ac:dyDescent="0.25">
      <c r="A36" s="14" t="s">
        <v>10</v>
      </c>
      <c r="B36" s="15"/>
      <c r="C36" s="15"/>
      <c r="D36" s="15"/>
      <c r="E36" s="15"/>
      <c r="F36" s="15"/>
      <c r="G36" s="15"/>
      <c r="H36" s="11">
        <v>249822</v>
      </c>
      <c r="I36" s="15" t="e">
        <f>H36/#REF!*100</f>
        <v>#REF!</v>
      </c>
      <c r="J36" s="11">
        <v>309749</v>
      </c>
      <c r="K36" s="15" t="e">
        <f>J36/#REF!*100</f>
        <v>#REF!</v>
      </c>
      <c r="L36" s="11">
        <v>341920</v>
      </c>
      <c r="M36" s="16" t="e">
        <f>L36/#REF!*100</f>
        <v>#REF!</v>
      </c>
    </row>
    <row r="37" spans="1:13" ht="23.25" hidden="1" customHeight="1" thickBot="1" x14ac:dyDescent="0.25">
      <c r="A37" s="14" t="s">
        <v>11</v>
      </c>
      <c r="B37" s="15"/>
      <c r="C37" s="15"/>
      <c r="D37" s="15"/>
      <c r="E37" s="15"/>
      <c r="F37" s="15"/>
      <c r="G37" s="15"/>
      <c r="H37" s="11">
        <v>31291</v>
      </c>
      <c r="I37" s="15" t="e">
        <f>H37/#REF!*100</f>
        <v>#REF!</v>
      </c>
      <c r="J37" s="11">
        <v>34259</v>
      </c>
      <c r="K37" s="15" t="e">
        <f>J37/#REF!*100</f>
        <v>#REF!</v>
      </c>
      <c r="L37" s="11">
        <v>29680</v>
      </c>
      <c r="M37" s="16" t="e">
        <f>L37/#REF!*100</f>
        <v>#REF!</v>
      </c>
    </row>
    <row r="38" spans="1:13" ht="23.25" hidden="1" customHeight="1" thickBot="1" x14ac:dyDescent="0.25">
      <c r="A38" s="14" t="s">
        <v>12</v>
      </c>
      <c r="B38" s="15"/>
      <c r="C38" s="15"/>
      <c r="D38" s="15"/>
      <c r="E38" s="15"/>
      <c r="F38" s="15"/>
      <c r="G38" s="15"/>
      <c r="H38" s="11">
        <v>28480</v>
      </c>
      <c r="I38" s="15" t="e">
        <f>H38/#REF!*100</f>
        <v>#REF!</v>
      </c>
      <c r="J38" s="11">
        <v>30871</v>
      </c>
      <c r="K38" s="15" t="e">
        <f>J38/#REF!*100</f>
        <v>#REF!</v>
      </c>
      <c r="L38" s="11">
        <v>29865</v>
      </c>
      <c r="M38" s="16" t="e">
        <f>L38/#REF!*100</f>
        <v>#REF!</v>
      </c>
    </row>
    <row r="39" spans="1:13" ht="23.25" hidden="1" customHeight="1" thickBot="1" x14ac:dyDescent="0.25">
      <c r="A39" s="14" t="s">
        <v>8</v>
      </c>
      <c r="B39" s="15"/>
      <c r="C39" s="15"/>
      <c r="D39" s="15"/>
      <c r="E39" s="15"/>
      <c r="F39" s="15"/>
      <c r="G39" s="15"/>
      <c r="H39" s="11">
        <v>23251</v>
      </c>
      <c r="I39" s="15" t="e">
        <f>H39/#REF!*100</f>
        <v>#REF!</v>
      </c>
      <c r="J39" s="11">
        <v>18493</v>
      </c>
      <c r="K39" s="15" t="e">
        <f>J39/#REF!*100</f>
        <v>#REF!</v>
      </c>
      <c r="L39" s="11">
        <v>21213</v>
      </c>
      <c r="M39" s="16" t="e">
        <f>L39/#REF!*100</f>
        <v>#REF!</v>
      </c>
    </row>
    <row r="40" spans="1:13" ht="2.25" customHeight="1" thickBot="1" x14ac:dyDescent="0.55000000000000004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39" thickTop="1" x14ac:dyDescent="0.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x14ac:dyDescent="0.5">
      <c r="A42" s="2" t="s">
        <v>81</v>
      </c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</row>
    <row r="43" spans="1:13" x14ac:dyDescent="0.5">
      <c r="A43" s="22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x14ac:dyDescent="0.5">
      <c r="A44" s="2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6" spans="1:13" x14ac:dyDescent="0.5">
      <c r="D46" s="24" t="s">
        <v>5</v>
      </c>
      <c r="E46" s="24" t="s">
        <v>13</v>
      </c>
    </row>
    <row r="48" spans="1:13" x14ac:dyDescent="0.5">
      <c r="A48" s="23" t="s">
        <v>14</v>
      </c>
    </row>
  </sheetData>
  <mergeCells count="7">
    <mergeCell ref="A1:A3"/>
    <mergeCell ref="B1:G1"/>
    <mergeCell ref="H1:M1"/>
    <mergeCell ref="B2:D2"/>
    <mergeCell ref="E2:G2"/>
    <mergeCell ref="H2:J2"/>
    <mergeCell ref="K2:M2"/>
  </mergeCells>
  <printOptions horizontalCentered="1"/>
  <pageMargins left="0.2" right="0.2" top="0.75" bottom="0.75" header="0.3" footer="0.3"/>
  <pageSetup scale="3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UTZWJRNMN37P-1071157593-3983</_dlc_DocId>
    <_dlc_DocIdUrl xmlns="3eb395c1-c26a-485a-a474-2edaaa77b21c">
      <Url>https://deps.mofe.gov.bn/_layouts/15/DocIdRedir.aspx?ID=UTZWJRNMN37P-1071157593-3983</Url>
      <Description>UTZWJRNMN37P-1071157593-3983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8FB40B-6D86-4F11-951E-463E57EBC0CC}"/>
</file>

<file path=customXml/itemProps2.xml><?xml version="1.0" encoding="utf-8"?>
<ds:datastoreItem xmlns:ds="http://schemas.openxmlformats.org/officeDocument/2006/customXml" ds:itemID="{45E04074-C9A6-4A53-A1AD-C95A72CFF4C4}"/>
</file>

<file path=customXml/itemProps3.xml><?xml version="1.0" encoding="utf-8"?>
<ds:datastoreItem xmlns:ds="http://schemas.openxmlformats.org/officeDocument/2006/customXml" ds:itemID="{D261DD46-DA8D-4534-B602-5BDC3B9AD9B0}"/>
</file>

<file path=customXml/itemProps4.xml><?xml version="1.0" encoding="utf-8"?>
<ds:datastoreItem xmlns:ds="http://schemas.openxmlformats.org/officeDocument/2006/customXml" ds:itemID="{60DB6B0D-EA66-4410-BB17-AFDE0920E3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Indicator 1 - Sex</vt:lpstr>
      <vt:lpstr>Indicator 1 - Residential Sts</vt:lpstr>
      <vt:lpstr>Indicator 2 - Sex</vt:lpstr>
      <vt:lpstr>Indicator 2 - Residential Sts</vt:lpstr>
      <vt:lpstr>'Indicator 1 - Residential Sts'!Print_Area</vt:lpstr>
      <vt:lpstr>'Indicator 1 - Sex'!Print_Area</vt:lpstr>
      <vt:lpstr>'Indicator 2 - Residential Sts'!Print_Area</vt:lpstr>
      <vt:lpstr>'Indicator 2 - Sex'!Print_Area</vt:lpstr>
    </vt:vector>
  </TitlesOfParts>
  <Company>E-Government National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Nuratiqah Binti Hj Jumat</dc:creator>
  <cp:lastModifiedBy>Nuratiqah Binti Hj Jumat</cp:lastModifiedBy>
  <cp:lastPrinted>2018-11-12T06:29:12Z</cp:lastPrinted>
  <dcterms:created xsi:type="dcterms:W3CDTF">2018-07-28T07:54:47Z</dcterms:created>
  <dcterms:modified xsi:type="dcterms:W3CDTF">2018-12-31T00:45:23Z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82fa325c-c922-41b1-b5df-cd6b9472c433</vt:lpwstr>
  </property>
</Properties>
</file>